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Муниципальная програма\20.12.2023 (дума 21.12)\"/>
    </mc:Choice>
  </mc:AlternateContent>
  <bookViews>
    <workbookView xWindow="0" yWindow="0" windowWidth="20490" windowHeight="7620" tabRatio="883"/>
  </bookViews>
  <sheets>
    <sheet name="Прил № 4" sheetId="1" r:id="rId1"/>
    <sheet name="Прил №5" sheetId="2" r:id="rId2"/>
    <sheet name="выписка" sheetId="4" r:id="rId3"/>
    <sheet name="пустой" sheetId="3" state="hidden" r:id="rId4"/>
  </sheets>
  <definedNames>
    <definedName name="_xlnm._FilterDatabase" localSheetId="2" hidden="1">выписка!$A$15:$U$301</definedName>
    <definedName name="_xlnm._FilterDatabase" localSheetId="0" hidden="1">'Прил № 4'!$A$15:$J$144</definedName>
    <definedName name="_xlnm._FilterDatabase" localSheetId="1" hidden="1">'Прил №5'!$A$15:$U$307</definedName>
    <definedName name="_xlnm._FilterDatabase" localSheetId="3" hidden="1">пустой!$A$3:$F$159</definedName>
    <definedName name="_xlnm.Print_Titles" localSheetId="2">выписка!$14:$15</definedName>
    <definedName name="_xlnm.Print_Titles" localSheetId="0">'Прил № 4'!$14:$15</definedName>
    <definedName name="_xlnm.Print_Titles" localSheetId="1">'Прил №5'!$14:$15</definedName>
    <definedName name="_xlnm.Print_Titles" localSheetId="3">пустой!$3:$4</definedName>
    <definedName name="_xlnm.Print_Area" localSheetId="2">выписка!$A$1:$J$309</definedName>
    <definedName name="_xlnm.Print_Area" localSheetId="0">'Прил № 4'!$A$1:$J$144</definedName>
    <definedName name="_xlnm.Print_Area" localSheetId="1">'Прил №5'!$A$1:$J$307</definedName>
    <definedName name="_xlnm.Print_Area" localSheetId="3">пустой!$A$1:$G$235</definedName>
  </definedNames>
  <calcPr calcId="162913" refMode="R1C1"/>
</workbook>
</file>

<file path=xl/calcChain.xml><?xml version="1.0" encoding="utf-8"?>
<calcChain xmlns="http://schemas.openxmlformats.org/spreadsheetml/2006/main">
  <c r="G17" i="1" l="1"/>
  <c r="H17" i="1"/>
  <c r="I17" i="1"/>
  <c r="F17" i="1"/>
  <c r="E16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7" i="1"/>
  <c r="F16" i="1" l="1"/>
  <c r="P16" i="1"/>
  <c r="M16" i="1"/>
  <c r="N16" i="1"/>
  <c r="O16" i="1"/>
  <c r="L16" i="1"/>
  <c r="G16" i="1"/>
  <c r="H16" i="1"/>
  <c r="I16" i="1"/>
  <c r="E142" i="1"/>
  <c r="E140" i="1"/>
  <c r="E139" i="1" s="1"/>
  <c r="E137" i="1"/>
  <c r="E136" i="1" s="1"/>
  <c r="E134" i="1"/>
  <c r="E133" i="1" s="1"/>
  <c r="E131" i="1"/>
  <c r="E130" i="1" s="1"/>
  <c r="H143" i="1"/>
  <c r="I143" i="1"/>
  <c r="H137" i="1"/>
  <c r="I137" i="1"/>
  <c r="I136" i="1" s="1"/>
  <c r="H134" i="1"/>
  <c r="I134" i="1"/>
  <c r="G130" i="1"/>
  <c r="H130" i="1"/>
  <c r="I130" i="1"/>
  <c r="H46" i="1"/>
  <c r="I46" i="1"/>
  <c r="H31" i="1"/>
  <c r="I31" i="1"/>
  <c r="G142" i="1"/>
  <c r="H142" i="1"/>
  <c r="I142" i="1"/>
  <c r="G139" i="1"/>
  <c r="H139" i="1"/>
  <c r="I139" i="1"/>
  <c r="G136" i="1"/>
  <c r="H136" i="1"/>
  <c r="G133" i="1"/>
  <c r="H133" i="1"/>
  <c r="I133" i="1"/>
  <c r="F133" i="1"/>
  <c r="H124" i="1"/>
  <c r="H125" i="1"/>
  <c r="F95" i="1"/>
  <c r="G95" i="1"/>
  <c r="H95" i="1"/>
  <c r="I95" i="1"/>
  <c r="F92" i="1"/>
  <c r="G92" i="1"/>
  <c r="H92" i="1"/>
  <c r="I92" i="1"/>
  <c r="F89" i="1"/>
  <c r="G89" i="1"/>
  <c r="H89" i="1"/>
  <c r="I89" i="1"/>
  <c r="F86" i="1"/>
  <c r="G86" i="1"/>
  <c r="H86" i="1"/>
  <c r="I86" i="1"/>
  <c r="F83" i="1"/>
  <c r="G83" i="1"/>
  <c r="H83" i="1"/>
  <c r="I83" i="1"/>
  <c r="F80" i="1"/>
  <c r="G80" i="1"/>
  <c r="H80" i="1"/>
  <c r="I80" i="1"/>
  <c r="F44" i="1"/>
  <c r="G44" i="1"/>
  <c r="H44" i="1"/>
  <c r="I44" i="1"/>
  <c r="F41" i="1"/>
  <c r="G41" i="1"/>
  <c r="H41" i="1"/>
  <c r="I41" i="1"/>
  <c r="F38" i="1"/>
  <c r="G38" i="1"/>
  <c r="H38" i="1"/>
  <c r="I38" i="1"/>
  <c r="F35" i="1"/>
  <c r="G35" i="1"/>
  <c r="H35" i="1"/>
  <c r="I35" i="1"/>
  <c r="F32" i="1"/>
  <c r="G32" i="1"/>
  <c r="H32" i="1"/>
  <c r="I32" i="1"/>
  <c r="F29" i="1"/>
  <c r="G29" i="1"/>
  <c r="H29" i="1"/>
  <c r="I29" i="1"/>
  <c r="F26" i="1"/>
  <c r="G26" i="1"/>
  <c r="H26" i="1"/>
  <c r="I26" i="1"/>
  <c r="F23" i="1"/>
  <c r="G23" i="1"/>
  <c r="H23" i="1"/>
  <c r="I23" i="1"/>
  <c r="F20" i="1"/>
  <c r="G20" i="1"/>
  <c r="H20" i="1"/>
  <c r="I20" i="1"/>
  <c r="H147" i="2"/>
  <c r="H145" i="2"/>
  <c r="H126" i="2"/>
  <c r="H124" i="2"/>
  <c r="I17" i="2"/>
  <c r="I16" i="2" s="1"/>
  <c r="I18" i="2"/>
  <c r="I19" i="2"/>
  <c r="H290" i="2"/>
  <c r="I290" i="2"/>
  <c r="H200" i="2"/>
  <c r="H203" i="2"/>
  <c r="H202" i="2"/>
  <c r="J271" i="2"/>
  <c r="J270" i="2"/>
  <c r="J269" i="2"/>
  <c r="J268" i="2"/>
  <c r="J267" i="2"/>
  <c r="I266" i="2"/>
  <c r="H266" i="2"/>
  <c r="G266" i="2"/>
  <c r="F266" i="2"/>
  <c r="J266" i="2" s="1"/>
  <c r="E266" i="2"/>
  <c r="I194" i="2"/>
  <c r="H194" i="2"/>
  <c r="I188" i="2"/>
  <c r="H188" i="2"/>
  <c r="I182" i="2"/>
  <c r="H182" i="2"/>
  <c r="I176" i="2"/>
  <c r="H176" i="2"/>
  <c r="I104" i="2"/>
  <c r="H104" i="2"/>
  <c r="G104" i="2"/>
  <c r="F104" i="2"/>
  <c r="I98" i="2"/>
  <c r="H98" i="2"/>
  <c r="G98" i="2"/>
  <c r="F98" i="2"/>
  <c r="I90" i="2"/>
  <c r="H90" i="2"/>
  <c r="G90" i="2"/>
  <c r="F90" i="2"/>
  <c r="I87" i="2"/>
  <c r="H87" i="2"/>
  <c r="G87" i="2"/>
  <c r="F87" i="2"/>
  <c r="I85" i="2"/>
  <c r="H85" i="2"/>
  <c r="G85" i="2"/>
  <c r="F85" i="2"/>
  <c r="I77" i="2"/>
  <c r="H77" i="2"/>
  <c r="G77" i="2"/>
  <c r="F77" i="2"/>
  <c r="I75" i="2"/>
  <c r="H75" i="2"/>
  <c r="G75" i="2"/>
  <c r="F75" i="2"/>
  <c r="I67" i="2"/>
  <c r="H67" i="2"/>
  <c r="G67" i="2"/>
  <c r="F67" i="2"/>
  <c r="I64" i="2"/>
  <c r="H64" i="2"/>
  <c r="G64" i="2"/>
  <c r="F64" i="2"/>
  <c r="I58" i="2"/>
  <c r="H58" i="2"/>
  <c r="G58" i="2"/>
  <c r="F58" i="2"/>
  <c r="I52" i="2"/>
  <c r="H52" i="2"/>
  <c r="G52" i="2"/>
  <c r="F52" i="2"/>
  <c r="I44" i="2"/>
  <c r="H44" i="2"/>
  <c r="G44" i="2"/>
  <c r="F44" i="2"/>
  <c r="I42" i="2"/>
  <c r="H42" i="2"/>
  <c r="G42" i="2"/>
  <c r="F42" i="2"/>
  <c r="I40" i="2"/>
  <c r="H40" i="2"/>
  <c r="G40" i="2"/>
  <c r="F40" i="2"/>
  <c r="I34" i="2"/>
  <c r="H34" i="2"/>
  <c r="G34" i="2"/>
  <c r="F34" i="2"/>
  <c r="I32" i="2"/>
  <c r="H32" i="2"/>
  <c r="G32" i="2"/>
  <c r="F32" i="2"/>
  <c r="I26" i="2"/>
  <c r="H26" i="2"/>
  <c r="G26" i="2"/>
  <c r="F26" i="2"/>
  <c r="I24" i="2"/>
  <c r="H24" i="2"/>
  <c r="G24" i="2"/>
  <c r="F24" i="2"/>
  <c r="I22" i="2"/>
  <c r="H22" i="2"/>
  <c r="G22" i="2"/>
  <c r="F22" i="2"/>
  <c r="E17" i="1" l="1"/>
  <c r="J301" i="4"/>
  <c r="J300" i="4"/>
  <c r="J299" i="4"/>
  <c r="J298" i="4"/>
  <c r="J297" i="4"/>
  <c r="I296" i="4"/>
  <c r="H296" i="4"/>
  <c r="G296" i="4"/>
  <c r="F296" i="4"/>
  <c r="J295" i="4"/>
  <c r="J294" i="4"/>
  <c r="J293" i="4"/>
  <c r="J292" i="4"/>
  <c r="J291" i="4"/>
  <c r="F290" i="4"/>
  <c r="J290" i="4" s="1"/>
  <c r="J289" i="4"/>
  <c r="J288" i="4"/>
  <c r="J287" i="4"/>
  <c r="J286" i="4"/>
  <c r="J285" i="4"/>
  <c r="G284" i="4"/>
  <c r="F284" i="4"/>
  <c r="J283" i="4"/>
  <c r="J282" i="4"/>
  <c r="J281" i="4"/>
  <c r="J280" i="4"/>
  <c r="J279" i="4"/>
  <c r="G278" i="4"/>
  <c r="F278" i="4"/>
  <c r="J277" i="4"/>
  <c r="J276" i="4"/>
  <c r="J275" i="4"/>
  <c r="J274" i="4"/>
  <c r="J273" i="4"/>
  <c r="F272" i="4"/>
  <c r="J272" i="4" s="1"/>
  <c r="J271" i="4"/>
  <c r="J270" i="4"/>
  <c r="J269" i="4"/>
  <c r="J268" i="4"/>
  <c r="J267" i="4"/>
  <c r="J266" i="4"/>
  <c r="J265" i="4"/>
  <c r="J264" i="4"/>
  <c r="J263" i="4"/>
  <c r="J262" i="4"/>
  <c r="J261" i="4"/>
  <c r="I260" i="4"/>
  <c r="H260" i="4"/>
  <c r="G260" i="4"/>
  <c r="F260" i="4"/>
  <c r="E260" i="4"/>
  <c r="J259" i="4"/>
  <c r="J258" i="4"/>
  <c r="J257" i="4"/>
  <c r="J256" i="4"/>
  <c r="J255" i="4"/>
  <c r="I254" i="4"/>
  <c r="H254" i="4"/>
  <c r="G254" i="4"/>
  <c r="F254" i="4"/>
  <c r="E254" i="4"/>
  <c r="J253" i="4"/>
  <c r="J252" i="4"/>
  <c r="J251" i="4"/>
  <c r="J250" i="4"/>
  <c r="J249" i="4"/>
  <c r="I248" i="4"/>
  <c r="H248" i="4"/>
  <c r="G248" i="4"/>
  <c r="F248" i="4"/>
  <c r="E248" i="4"/>
  <c r="J247" i="4"/>
  <c r="J246" i="4"/>
  <c r="J245" i="4"/>
  <c r="J244" i="4"/>
  <c r="J243" i="4"/>
  <c r="I242" i="4"/>
  <c r="H242" i="4"/>
  <c r="G242" i="4"/>
  <c r="F242" i="4"/>
  <c r="E242" i="4"/>
  <c r="J241" i="4"/>
  <c r="J240" i="4"/>
  <c r="J239" i="4"/>
  <c r="J238" i="4"/>
  <c r="J237" i="4"/>
  <c r="I236" i="4"/>
  <c r="H236" i="4"/>
  <c r="G236" i="4"/>
  <c r="F236" i="4"/>
  <c r="E236" i="4"/>
  <c r="J235" i="4"/>
  <c r="J234" i="4"/>
  <c r="J233" i="4"/>
  <c r="J232" i="4"/>
  <c r="J231" i="4"/>
  <c r="I230" i="4"/>
  <c r="H230" i="4"/>
  <c r="G230" i="4"/>
  <c r="F230" i="4"/>
  <c r="E230" i="4"/>
  <c r="J229" i="4"/>
  <c r="J228" i="4"/>
  <c r="J227" i="4"/>
  <c r="J226" i="4"/>
  <c r="J225" i="4"/>
  <c r="I224" i="4"/>
  <c r="H224" i="4"/>
  <c r="G224" i="4"/>
  <c r="F224" i="4"/>
  <c r="E224" i="4"/>
  <c r="J223" i="4"/>
  <c r="J222" i="4"/>
  <c r="J221" i="4"/>
  <c r="J220" i="4"/>
  <c r="J219" i="4"/>
  <c r="I218" i="4"/>
  <c r="H218" i="4"/>
  <c r="G218" i="4"/>
  <c r="F218" i="4"/>
  <c r="E218" i="4"/>
  <c r="J217" i="4"/>
  <c r="J216" i="4"/>
  <c r="J215" i="4"/>
  <c r="J214" i="4"/>
  <c r="J213" i="4"/>
  <c r="I212" i="4"/>
  <c r="H212" i="4"/>
  <c r="G212" i="4"/>
  <c r="F212" i="4"/>
  <c r="E212" i="4"/>
  <c r="J211" i="4"/>
  <c r="J210" i="4"/>
  <c r="J209" i="4"/>
  <c r="J208" i="4"/>
  <c r="J207" i="4"/>
  <c r="I206" i="4"/>
  <c r="H206" i="4"/>
  <c r="G206" i="4"/>
  <c r="F206" i="4"/>
  <c r="E206" i="4"/>
  <c r="E200" i="4" s="1"/>
  <c r="J205" i="4"/>
  <c r="J204" i="4"/>
  <c r="I203" i="4"/>
  <c r="H203" i="4"/>
  <c r="G203" i="4"/>
  <c r="F203" i="4"/>
  <c r="E203" i="4"/>
  <c r="I202" i="4"/>
  <c r="H202" i="4"/>
  <c r="G202" i="4"/>
  <c r="F202" i="4"/>
  <c r="E202" i="4"/>
  <c r="J201" i="4"/>
  <c r="I200" i="4"/>
  <c r="H200" i="4"/>
  <c r="F200" i="4"/>
  <c r="J199" i="4"/>
  <c r="J198" i="4"/>
  <c r="J197" i="4"/>
  <c r="J196" i="4"/>
  <c r="J195" i="4"/>
  <c r="I194" i="4"/>
  <c r="H194" i="4"/>
  <c r="G194" i="4"/>
  <c r="F194" i="4"/>
  <c r="E194" i="4"/>
  <c r="J193" i="4"/>
  <c r="J192" i="4"/>
  <c r="J191" i="4"/>
  <c r="J190" i="4"/>
  <c r="J189" i="4"/>
  <c r="I188" i="4"/>
  <c r="H188" i="4"/>
  <c r="G188" i="4"/>
  <c r="F188" i="4"/>
  <c r="E188" i="4"/>
  <c r="J187" i="4"/>
  <c r="J186" i="4"/>
  <c r="J185" i="4"/>
  <c r="J184" i="4"/>
  <c r="J183" i="4"/>
  <c r="I182" i="4"/>
  <c r="H182" i="4"/>
  <c r="G182" i="4"/>
  <c r="F182" i="4"/>
  <c r="E182" i="4"/>
  <c r="J181" i="4"/>
  <c r="J180" i="4"/>
  <c r="J179" i="4"/>
  <c r="J178" i="4"/>
  <c r="J177" i="4"/>
  <c r="I176" i="4"/>
  <c r="H176" i="4"/>
  <c r="G176" i="4"/>
  <c r="F176" i="4"/>
  <c r="E176" i="4"/>
  <c r="J175" i="4"/>
  <c r="J174" i="4"/>
  <c r="J173" i="4"/>
  <c r="J172" i="4"/>
  <c r="J171" i="4"/>
  <c r="G170" i="4"/>
  <c r="F170" i="4"/>
  <c r="E170" i="4"/>
  <c r="J169" i="4"/>
  <c r="J168" i="4"/>
  <c r="J167" i="4"/>
  <c r="J166" i="4"/>
  <c r="J165" i="4"/>
  <c r="F164" i="4"/>
  <c r="E164" i="4"/>
  <c r="J163" i="4"/>
  <c r="J162" i="4"/>
  <c r="J161" i="4"/>
  <c r="J160" i="4"/>
  <c r="J159" i="4"/>
  <c r="F158" i="4"/>
  <c r="E158" i="4"/>
  <c r="J157" i="4"/>
  <c r="J156" i="4"/>
  <c r="G155" i="4"/>
  <c r="F155" i="4"/>
  <c r="G154" i="4"/>
  <c r="G152" i="4" s="1"/>
  <c r="F154" i="4"/>
  <c r="J153" i="4"/>
  <c r="F152" i="4"/>
  <c r="E152" i="4"/>
  <c r="J151" i="4"/>
  <c r="J150" i="4"/>
  <c r="J149" i="4"/>
  <c r="J148" i="4"/>
  <c r="G147" i="4"/>
  <c r="J147" i="4" s="1"/>
  <c r="J146" i="4"/>
  <c r="J144" i="4"/>
  <c r="J143" i="4"/>
  <c r="J142" i="4"/>
  <c r="J141" i="4"/>
  <c r="F140" i="4"/>
  <c r="J140" i="4" s="1"/>
  <c r="J139" i="4"/>
  <c r="F138" i="4"/>
  <c r="J138" i="4" s="1"/>
  <c r="J137" i="4"/>
  <c r="J136" i="4"/>
  <c r="J135" i="4"/>
  <c r="J134" i="4"/>
  <c r="J133" i="4"/>
  <c r="J132" i="4"/>
  <c r="G131" i="4"/>
  <c r="J131" i="4" s="1"/>
  <c r="J130" i="4"/>
  <c r="J129" i="4"/>
  <c r="J128" i="4"/>
  <c r="J127" i="4"/>
  <c r="J126" i="4"/>
  <c r="J125" i="4"/>
  <c r="G124" i="4"/>
  <c r="J124" i="4" s="1"/>
  <c r="J123" i="4"/>
  <c r="J122" i="4"/>
  <c r="J121" i="4"/>
  <c r="J120" i="4"/>
  <c r="F119" i="4"/>
  <c r="J119" i="4" s="1"/>
  <c r="J118" i="4"/>
  <c r="J116" i="4"/>
  <c r="J115" i="4"/>
  <c r="I114" i="4"/>
  <c r="H114" i="4"/>
  <c r="G114" i="4"/>
  <c r="F114" i="4"/>
  <c r="I113" i="4"/>
  <c r="H113" i="4"/>
  <c r="G113" i="4"/>
  <c r="F113" i="4"/>
  <c r="I112" i="4"/>
  <c r="H112" i="4"/>
  <c r="G112" i="4"/>
  <c r="E112" i="4"/>
  <c r="I111" i="4"/>
  <c r="H111" i="4"/>
  <c r="G111" i="4"/>
  <c r="F111" i="4"/>
  <c r="J111" i="4" s="1"/>
  <c r="J109" i="4"/>
  <c r="J108" i="4"/>
  <c r="J107" i="4"/>
  <c r="J106" i="4"/>
  <c r="J105" i="4"/>
  <c r="I104" i="4"/>
  <c r="H104" i="4"/>
  <c r="G104" i="4"/>
  <c r="F104" i="4"/>
  <c r="E104" i="4"/>
  <c r="J103" i="4"/>
  <c r="J102" i="4"/>
  <c r="J101" i="4"/>
  <c r="J100" i="4"/>
  <c r="J99" i="4"/>
  <c r="I98" i="4"/>
  <c r="H98" i="4"/>
  <c r="G98" i="4"/>
  <c r="F98" i="4"/>
  <c r="E98" i="4"/>
  <c r="J97" i="4"/>
  <c r="J96" i="4"/>
  <c r="J95" i="4"/>
  <c r="J94" i="4"/>
  <c r="J93" i="4"/>
  <c r="J92" i="4"/>
  <c r="J91" i="4"/>
  <c r="I90" i="4"/>
  <c r="I85" i="4" s="1"/>
  <c r="H90" i="4"/>
  <c r="G90" i="4"/>
  <c r="F90" i="4"/>
  <c r="E90" i="4"/>
  <c r="J89" i="4"/>
  <c r="J88" i="4"/>
  <c r="I87" i="4"/>
  <c r="H87" i="4"/>
  <c r="G87" i="4"/>
  <c r="F87" i="4"/>
  <c r="E87" i="4"/>
  <c r="J86" i="4"/>
  <c r="J84" i="4"/>
  <c r="J83" i="4"/>
  <c r="J82" i="4"/>
  <c r="J81" i="4"/>
  <c r="J80" i="4"/>
  <c r="J79" i="4"/>
  <c r="J78" i="4"/>
  <c r="I77" i="4"/>
  <c r="H77" i="4"/>
  <c r="G77" i="4"/>
  <c r="F77" i="4"/>
  <c r="E77" i="4"/>
  <c r="J76" i="4"/>
  <c r="I75" i="4"/>
  <c r="H75" i="4"/>
  <c r="G75" i="4"/>
  <c r="F75" i="4"/>
  <c r="E75" i="4"/>
  <c r="J74" i="4"/>
  <c r="J73" i="4"/>
  <c r="J72" i="4"/>
  <c r="J71" i="4"/>
  <c r="J70" i="4"/>
  <c r="J69" i="4"/>
  <c r="J68" i="4"/>
  <c r="I67" i="4"/>
  <c r="I64" i="4" s="1"/>
  <c r="H67" i="4"/>
  <c r="G67" i="4"/>
  <c r="G64" i="4" s="1"/>
  <c r="F67" i="4"/>
  <c r="F64" i="4" s="1"/>
  <c r="E67" i="4"/>
  <c r="J66" i="4"/>
  <c r="J65" i="4"/>
  <c r="H64" i="4"/>
  <c r="J63" i="4"/>
  <c r="J62" i="4"/>
  <c r="J61" i="4"/>
  <c r="J60" i="4"/>
  <c r="J59" i="4"/>
  <c r="I58" i="4"/>
  <c r="H58" i="4"/>
  <c r="G58" i="4"/>
  <c r="F58" i="4"/>
  <c r="E58" i="4"/>
  <c r="J57" i="4"/>
  <c r="J56" i="4"/>
  <c r="J55" i="4"/>
  <c r="J54" i="4"/>
  <c r="J53" i="4"/>
  <c r="I52" i="4"/>
  <c r="H52" i="4"/>
  <c r="G52" i="4"/>
  <c r="F52" i="4"/>
  <c r="E52" i="4"/>
  <c r="J51" i="4"/>
  <c r="J50" i="4"/>
  <c r="J49" i="4"/>
  <c r="J48" i="4"/>
  <c r="J47" i="4"/>
  <c r="J46" i="4"/>
  <c r="J45" i="4"/>
  <c r="I44" i="4"/>
  <c r="H44" i="4"/>
  <c r="G44" i="4"/>
  <c r="F44" i="4"/>
  <c r="E44" i="4"/>
  <c r="E40" i="4" s="1"/>
  <c r="J43" i="4"/>
  <c r="I42" i="4"/>
  <c r="I40" i="4" s="1"/>
  <c r="H42" i="4"/>
  <c r="H40" i="4" s="1"/>
  <c r="G42" i="4"/>
  <c r="F42" i="4"/>
  <c r="J41" i="4"/>
  <c r="G40" i="4"/>
  <c r="J39" i="4"/>
  <c r="J38" i="4"/>
  <c r="J37" i="4"/>
  <c r="J36" i="4"/>
  <c r="J35" i="4"/>
  <c r="I34" i="4"/>
  <c r="I32" i="4" s="1"/>
  <c r="H34" i="4"/>
  <c r="H32" i="4" s="1"/>
  <c r="G34" i="4"/>
  <c r="G32" i="4" s="1"/>
  <c r="F34" i="4"/>
  <c r="E34" i="4"/>
  <c r="J33" i="4"/>
  <c r="F32" i="4"/>
  <c r="J31" i="4"/>
  <c r="J30" i="4"/>
  <c r="J29" i="4"/>
  <c r="J28" i="4"/>
  <c r="J27" i="4"/>
  <c r="I26" i="4"/>
  <c r="H26" i="4"/>
  <c r="G26" i="4"/>
  <c r="F26" i="4"/>
  <c r="F19" i="4" s="1"/>
  <c r="E26" i="4"/>
  <c r="J25" i="4"/>
  <c r="I24" i="4"/>
  <c r="H24" i="4"/>
  <c r="H22" i="4" s="1"/>
  <c r="G24" i="4"/>
  <c r="F24" i="4"/>
  <c r="J24" i="4" s="1"/>
  <c r="E24" i="4"/>
  <c r="J23" i="4"/>
  <c r="I22" i="4"/>
  <c r="G22" i="4"/>
  <c r="E22" i="4"/>
  <c r="J21" i="4"/>
  <c r="J20" i="4"/>
  <c r="E19" i="4"/>
  <c r="G17" i="4"/>
  <c r="E17" i="4"/>
  <c r="J34" i="4" l="1"/>
  <c r="J42" i="4"/>
  <c r="E85" i="4"/>
  <c r="G85" i="4"/>
  <c r="J104" i="4"/>
  <c r="G19" i="4"/>
  <c r="J19" i="4" s="1"/>
  <c r="J164" i="4"/>
  <c r="J67" i="4"/>
  <c r="J75" i="4"/>
  <c r="H110" i="4"/>
  <c r="G110" i="4"/>
  <c r="I110" i="4"/>
  <c r="J203" i="4"/>
  <c r="G200" i="4"/>
  <c r="J284" i="4"/>
  <c r="J296" i="4"/>
  <c r="F17" i="4"/>
  <c r="E18" i="4"/>
  <c r="G18" i="4"/>
  <c r="G16" i="4" s="1"/>
  <c r="J26" i="4"/>
  <c r="F40" i="4"/>
  <c r="J40" i="4" s="1"/>
  <c r="J44" i="4"/>
  <c r="J52" i="4"/>
  <c r="J58" i="4"/>
  <c r="E64" i="4"/>
  <c r="J64" i="4" s="1"/>
  <c r="J77" i="4"/>
  <c r="J87" i="4"/>
  <c r="H85" i="4"/>
  <c r="J90" i="4"/>
  <c r="J98" i="4"/>
  <c r="E110" i="4"/>
  <c r="F112" i="4"/>
  <c r="J113" i="4"/>
  <c r="J114" i="4"/>
  <c r="G145" i="4"/>
  <c r="J145" i="4" s="1"/>
  <c r="J152" i="4"/>
  <c r="J154" i="4"/>
  <c r="J155" i="4"/>
  <c r="J158" i="4"/>
  <c r="J170" i="4"/>
  <c r="J176" i="4"/>
  <c r="J182" i="4"/>
  <c r="J188" i="4"/>
  <c r="J194" i="4"/>
  <c r="J200" i="4"/>
  <c r="J202" i="4"/>
  <c r="J206" i="4"/>
  <c r="J212" i="4"/>
  <c r="J218" i="4"/>
  <c r="J224" i="4"/>
  <c r="J230" i="4"/>
  <c r="J236" i="4"/>
  <c r="J242" i="4"/>
  <c r="J248" i="4"/>
  <c r="J254" i="4"/>
  <c r="J260" i="4"/>
  <c r="J278" i="4"/>
  <c r="F22" i="4"/>
  <c r="J22" i="4" s="1"/>
  <c r="E32" i="4"/>
  <c r="J32" i="4" s="1"/>
  <c r="F85" i="4"/>
  <c r="J85" i="4" s="1"/>
  <c r="F117" i="4"/>
  <c r="J117" i="4" s="1"/>
  <c r="G115" i="1"/>
  <c r="G118" i="1"/>
  <c r="G121" i="1"/>
  <c r="F110" i="4" l="1"/>
  <c r="F18" i="4"/>
  <c r="F16" i="4" s="1"/>
  <c r="J112" i="4"/>
  <c r="J17" i="4"/>
  <c r="J110" i="4"/>
  <c r="E16" i="4"/>
  <c r="G77" i="1"/>
  <c r="G71" i="1"/>
  <c r="G134" i="1"/>
  <c r="G137" i="1"/>
  <c r="G143" i="1"/>
  <c r="F140" i="1"/>
  <c r="F142" i="1"/>
  <c r="F139" i="1"/>
  <c r="J16" i="4" l="1"/>
  <c r="J18" i="4"/>
  <c r="G76" i="1"/>
  <c r="G302" i="2"/>
  <c r="H302" i="2"/>
  <c r="I302" i="2"/>
  <c r="G290" i="2"/>
  <c r="G284" i="2"/>
  <c r="G203" i="2"/>
  <c r="G202" i="2"/>
  <c r="J265" i="2"/>
  <c r="J264" i="2"/>
  <c r="J263" i="2"/>
  <c r="J262" i="2"/>
  <c r="J261" i="2"/>
  <c r="I260" i="2"/>
  <c r="H260" i="2"/>
  <c r="G260" i="2"/>
  <c r="F260" i="2"/>
  <c r="E260" i="2"/>
  <c r="J259" i="2"/>
  <c r="J258" i="2"/>
  <c r="J257" i="2"/>
  <c r="J256" i="2"/>
  <c r="J255" i="2"/>
  <c r="I254" i="2"/>
  <c r="H254" i="2"/>
  <c r="G254" i="2"/>
  <c r="F254" i="2"/>
  <c r="E254" i="2"/>
  <c r="J253" i="2"/>
  <c r="J252" i="2"/>
  <c r="J251" i="2"/>
  <c r="J250" i="2"/>
  <c r="J249" i="2"/>
  <c r="I248" i="2"/>
  <c r="H248" i="2"/>
  <c r="G248" i="2"/>
  <c r="F248" i="2"/>
  <c r="E248" i="2"/>
  <c r="J25" i="2"/>
  <c r="J27" i="2"/>
  <c r="J28" i="2"/>
  <c r="J29" i="2"/>
  <c r="J30" i="2"/>
  <c r="J31" i="2"/>
  <c r="J33" i="2"/>
  <c r="J35" i="2"/>
  <c r="J36" i="2"/>
  <c r="J37" i="2"/>
  <c r="J38" i="2"/>
  <c r="J39" i="2"/>
  <c r="J41" i="2"/>
  <c r="J43" i="2"/>
  <c r="J45" i="2"/>
  <c r="J46" i="2"/>
  <c r="J47" i="2"/>
  <c r="J48" i="2"/>
  <c r="J49" i="2"/>
  <c r="J50" i="2"/>
  <c r="J51" i="2"/>
  <c r="J53" i="2"/>
  <c r="J54" i="2"/>
  <c r="J55" i="2"/>
  <c r="J56" i="2"/>
  <c r="J57" i="2"/>
  <c r="J59" i="2"/>
  <c r="J60" i="2"/>
  <c r="J61" i="2"/>
  <c r="J62" i="2"/>
  <c r="J63" i="2"/>
  <c r="J65" i="2"/>
  <c r="J66" i="2"/>
  <c r="J68" i="2"/>
  <c r="J69" i="2"/>
  <c r="J70" i="2"/>
  <c r="J71" i="2"/>
  <c r="J72" i="2"/>
  <c r="J73" i="2"/>
  <c r="J74" i="2"/>
  <c r="J76" i="2"/>
  <c r="J78" i="2"/>
  <c r="J79" i="2"/>
  <c r="J80" i="2"/>
  <c r="J81" i="2"/>
  <c r="J82" i="2"/>
  <c r="J83" i="2"/>
  <c r="J84" i="2"/>
  <c r="J86" i="2"/>
  <c r="J88" i="2"/>
  <c r="J89" i="2"/>
  <c r="J91" i="2"/>
  <c r="J92" i="2"/>
  <c r="J93" i="2"/>
  <c r="J94" i="2"/>
  <c r="J95" i="2"/>
  <c r="J96" i="2"/>
  <c r="J97" i="2"/>
  <c r="J99" i="2"/>
  <c r="J100" i="2"/>
  <c r="J101" i="2"/>
  <c r="J102" i="2"/>
  <c r="J103" i="2"/>
  <c r="J105" i="2"/>
  <c r="J106" i="2"/>
  <c r="J107" i="2"/>
  <c r="J108" i="2"/>
  <c r="J109" i="2"/>
  <c r="J115" i="2"/>
  <c r="J116" i="2"/>
  <c r="J118" i="2"/>
  <c r="J120" i="2"/>
  <c r="J121" i="2"/>
  <c r="J122" i="2"/>
  <c r="J123" i="2"/>
  <c r="J125" i="2"/>
  <c r="J126" i="2"/>
  <c r="J127" i="2"/>
  <c r="J128" i="2"/>
  <c r="J129" i="2"/>
  <c r="J130" i="2"/>
  <c r="J132" i="2"/>
  <c r="J133" i="2"/>
  <c r="J134" i="2"/>
  <c r="J135" i="2"/>
  <c r="J136" i="2"/>
  <c r="J137" i="2"/>
  <c r="J139" i="2"/>
  <c r="J141" i="2"/>
  <c r="J142" i="2"/>
  <c r="J143" i="2"/>
  <c r="J144" i="2"/>
  <c r="J146" i="2"/>
  <c r="J148" i="2"/>
  <c r="J149" i="2"/>
  <c r="J150" i="2"/>
  <c r="J151" i="2"/>
  <c r="J153" i="2"/>
  <c r="J156" i="2"/>
  <c r="J157" i="2"/>
  <c r="J159" i="2"/>
  <c r="J160" i="2"/>
  <c r="J161" i="2"/>
  <c r="J162" i="2"/>
  <c r="J163" i="2"/>
  <c r="J165" i="2"/>
  <c r="J166" i="2"/>
  <c r="J167" i="2"/>
  <c r="J168" i="2"/>
  <c r="J169" i="2"/>
  <c r="J171" i="2"/>
  <c r="J172" i="2"/>
  <c r="J173" i="2"/>
  <c r="J174" i="2"/>
  <c r="J175" i="2"/>
  <c r="J177" i="2"/>
  <c r="J178" i="2"/>
  <c r="J179" i="2"/>
  <c r="J180" i="2"/>
  <c r="J181" i="2"/>
  <c r="J183" i="2"/>
  <c r="J184" i="2"/>
  <c r="J185" i="2"/>
  <c r="J186" i="2"/>
  <c r="J187" i="2"/>
  <c r="J189" i="2"/>
  <c r="J190" i="2"/>
  <c r="J191" i="2"/>
  <c r="J192" i="2"/>
  <c r="J193" i="2"/>
  <c r="J195" i="2"/>
  <c r="J196" i="2"/>
  <c r="J197" i="2"/>
  <c r="J198" i="2"/>
  <c r="J199" i="2"/>
  <c r="J201" i="2"/>
  <c r="J204" i="2"/>
  <c r="J205" i="2"/>
  <c r="J207" i="2"/>
  <c r="J208" i="2"/>
  <c r="J209" i="2"/>
  <c r="J210" i="2"/>
  <c r="J211" i="2"/>
  <c r="J213" i="2"/>
  <c r="J214" i="2"/>
  <c r="J215" i="2"/>
  <c r="J216" i="2"/>
  <c r="J217" i="2"/>
  <c r="J219" i="2"/>
  <c r="J220" i="2"/>
  <c r="J221" i="2"/>
  <c r="J222" i="2"/>
  <c r="J223" i="2"/>
  <c r="J225" i="2"/>
  <c r="J226" i="2"/>
  <c r="J227" i="2"/>
  <c r="J228" i="2"/>
  <c r="J229" i="2"/>
  <c r="J231" i="2"/>
  <c r="J232" i="2"/>
  <c r="J233" i="2"/>
  <c r="J234" i="2"/>
  <c r="J235" i="2"/>
  <c r="J237" i="2"/>
  <c r="J238" i="2"/>
  <c r="J239" i="2"/>
  <c r="J240" i="2"/>
  <c r="J241" i="2"/>
  <c r="J243" i="2"/>
  <c r="J244" i="2"/>
  <c r="J245" i="2"/>
  <c r="J246" i="2"/>
  <c r="J247" i="2"/>
  <c r="J272" i="2"/>
  <c r="J273" i="2"/>
  <c r="J274" i="2"/>
  <c r="J275" i="2"/>
  <c r="J276" i="2"/>
  <c r="J277" i="2"/>
  <c r="J279" i="2"/>
  <c r="J280" i="2"/>
  <c r="J281" i="2"/>
  <c r="J282" i="2"/>
  <c r="J283" i="2"/>
  <c r="J285" i="2"/>
  <c r="J286" i="2"/>
  <c r="J287" i="2"/>
  <c r="J288" i="2"/>
  <c r="J289" i="2"/>
  <c r="J291" i="2"/>
  <c r="J292" i="2"/>
  <c r="J293" i="2"/>
  <c r="J294" i="2"/>
  <c r="J295" i="2"/>
  <c r="J297" i="2"/>
  <c r="J298" i="2"/>
  <c r="J299" i="2"/>
  <c r="J300" i="2"/>
  <c r="J301" i="2"/>
  <c r="J303" i="2"/>
  <c r="J304" i="2"/>
  <c r="J305" i="2"/>
  <c r="J306" i="2"/>
  <c r="J307" i="2"/>
  <c r="J23" i="2"/>
  <c r="G154" i="2"/>
  <c r="G155" i="2"/>
  <c r="F155" i="2"/>
  <c r="F154" i="2"/>
  <c r="G170" i="2"/>
  <c r="F170" i="2"/>
  <c r="E170" i="2"/>
  <c r="F302" i="2"/>
  <c r="F296" i="2"/>
  <c r="J296" i="2" s="1"/>
  <c r="G200" i="2" l="1"/>
  <c r="J154" i="2"/>
  <c r="J302" i="2"/>
  <c r="J170" i="2"/>
  <c r="J155" i="2"/>
  <c r="G152" i="2"/>
  <c r="J248" i="2"/>
  <c r="J254" i="2"/>
  <c r="J260" i="2"/>
  <c r="F290" i="2" l="1"/>
  <c r="J290" i="2" s="1"/>
  <c r="J42" i="2"/>
  <c r="F137" i="1" l="1"/>
  <c r="F136" i="1" s="1"/>
  <c r="F152" i="2"/>
  <c r="F284" i="2"/>
  <c r="J284" i="2" s="1"/>
  <c r="F134" i="1" l="1"/>
  <c r="F131" i="1"/>
  <c r="F278" i="2"/>
  <c r="J278" i="2" s="1"/>
  <c r="F111" i="2"/>
  <c r="F158" i="2"/>
  <c r="F164" i="2"/>
  <c r="F114" i="2"/>
  <c r="F17" i="2" l="1"/>
  <c r="F130" i="1"/>
  <c r="F74" i="1" l="1"/>
  <c r="F73" i="1" s="1"/>
  <c r="F71" i="1"/>
  <c r="E164" i="2"/>
  <c r="J164" i="2" s="1"/>
  <c r="E158" i="2"/>
  <c r="J158" i="2" s="1"/>
  <c r="G73" i="1"/>
  <c r="H73" i="1"/>
  <c r="I73" i="1"/>
  <c r="E71" i="1" l="1"/>
  <c r="F70" i="1"/>
  <c r="G70" i="1"/>
  <c r="H71" i="1"/>
  <c r="H70" i="1" s="1"/>
  <c r="I71" i="1"/>
  <c r="I70" i="1" s="1"/>
  <c r="G113" i="2" l="1"/>
  <c r="G111" i="2" l="1"/>
  <c r="G17" i="2" s="1"/>
  <c r="G114" i="2"/>
  <c r="G131" i="2" l="1"/>
  <c r="J131" i="2" s="1"/>
  <c r="J124" i="2" l="1"/>
  <c r="G55" i="1"/>
  <c r="G113" i="1"/>
  <c r="G112" i="1" s="1"/>
  <c r="H113" i="1"/>
  <c r="H112" i="1" s="1"/>
  <c r="I113" i="1"/>
  <c r="I112" i="1" s="1"/>
  <c r="G107" i="1"/>
  <c r="G106" i="1" s="1"/>
  <c r="H107" i="1"/>
  <c r="H106" i="1" s="1"/>
  <c r="I107" i="1"/>
  <c r="I106" i="1" s="1"/>
  <c r="H65" i="1"/>
  <c r="H64" i="1" s="1"/>
  <c r="I65" i="1"/>
  <c r="I64" i="1" s="1"/>
  <c r="F202" i="2" l="1"/>
  <c r="F203" i="2"/>
  <c r="F19" i="2" s="1"/>
  <c r="H111" i="2"/>
  <c r="H17" i="2" s="1"/>
  <c r="I111" i="2"/>
  <c r="H112" i="2"/>
  <c r="H18" i="2" s="1"/>
  <c r="I112" i="2"/>
  <c r="H113" i="2"/>
  <c r="I113" i="2"/>
  <c r="F113" i="2"/>
  <c r="H114" i="2"/>
  <c r="H19" i="2" s="1"/>
  <c r="I114" i="2"/>
  <c r="I202" i="2"/>
  <c r="I203" i="2"/>
  <c r="E203" i="2"/>
  <c r="E242" i="2"/>
  <c r="F242" i="2"/>
  <c r="F113" i="1" s="1"/>
  <c r="F112" i="1" s="1"/>
  <c r="G242" i="2"/>
  <c r="H242" i="2"/>
  <c r="I242" i="2"/>
  <c r="E230" i="2"/>
  <c r="F230" i="2"/>
  <c r="F107" i="1" s="1"/>
  <c r="F106" i="1" s="1"/>
  <c r="G230" i="2"/>
  <c r="H230" i="2"/>
  <c r="I230" i="2"/>
  <c r="E236" i="2"/>
  <c r="F236" i="2"/>
  <c r="F110" i="1" s="1"/>
  <c r="F109" i="1" s="1"/>
  <c r="G236" i="2"/>
  <c r="H236" i="2"/>
  <c r="I236" i="2"/>
  <c r="E224" i="2"/>
  <c r="F224" i="2"/>
  <c r="F104" i="1" s="1"/>
  <c r="F103" i="1" s="1"/>
  <c r="G224" i="2"/>
  <c r="H224" i="2"/>
  <c r="I224" i="2"/>
  <c r="J147" i="2"/>
  <c r="H16" i="2" l="1"/>
  <c r="J203" i="2"/>
  <c r="J113" i="2"/>
  <c r="J111" i="2"/>
  <c r="J224" i="2"/>
  <c r="J230" i="2"/>
  <c r="J236" i="2"/>
  <c r="J242" i="2"/>
  <c r="J114" i="2"/>
  <c r="G112" i="2"/>
  <c r="E17" i="2"/>
  <c r="G65" i="1" l="1"/>
  <c r="G64" i="1" s="1"/>
  <c r="J145" i="2"/>
  <c r="J17" i="2" l="1"/>
  <c r="H55" i="1"/>
  <c r="H56" i="1" s="1"/>
  <c r="I55" i="1"/>
  <c r="I56" i="1" s="1"/>
  <c r="F101" i="1"/>
  <c r="F100" i="1" s="1"/>
  <c r="G101" i="1"/>
  <c r="G100" i="1" s="1"/>
  <c r="H101" i="1"/>
  <c r="H100" i="1" s="1"/>
  <c r="I101" i="1"/>
  <c r="I100" i="1" s="1"/>
  <c r="G94" i="1"/>
  <c r="H94" i="1"/>
  <c r="I94" i="1"/>
  <c r="I110" i="2" l="1"/>
  <c r="H110" i="2"/>
  <c r="F119" i="2"/>
  <c r="J119" i="2" s="1"/>
  <c r="E202" i="2"/>
  <c r="J202" i="2" s="1"/>
  <c r="I218" i="2"/>
  <c r="I110" i="1" s="1"/>
  <c r="I109" i="1" s="1"/>
  <c r="H218" i="2"/>
  <c r="H110" i="1" s="1"/>
  <c r="H109" i="1" s="1"/>
  <c r="G218" i="2"/>
  <c r="G110" i="1" s="1"/>
  <c r="F218" i="2"/>
  <c r="E218" i="2"/>
  <c r="I212" i="2"/>
  <c r="I104" i="1" s="1"/>
  <c r="I103" i="1" s="1"/>
  <c r="H212" i="2"/>
  <c r="H104" i="1" s="1"/>
  <c r="H103" i="1" s="1"/>
  <c r="G212" i="2"/>
  <c r="G104" i="1" s="1"/>
  <c r="F212" i="2"/>
  <c r="E212" i="2"/>
  <c r="I206" i="2"/>
  <c r="H206" i="2"/>
  <c r="G206" i="2"/>
  <c r="F206" i="2"/>
  <c r="E206" i="2"/>
  <c r="F200" i="2" l="1"/>
  <c r="F91" i="1" s="1"/>
  <c r="J212" i="2"/>
  <c r="J218" i="2"/>
  <c r="J206" i="2"/>
  <c r="G103" i="1"/>
  <c r="G109" i="1"/>
  <c r="F98" i="1"/>
  <c r="F97" i="1" s="1"/>
  <c r="H98" i="1"/>
  <c r="H97" i="1" s="1"/>
  <c r="H91" i="1"/>
  <c r="G98" i="1"/>
  <c r="G97" i="1" s="1"/>
  <c r="G91" i="1"/>
  <c r="I98" i="1"/>
  <c r="I97" i="1" s="1"/>
  <c r="I200" i="2"/>
  <c r="I91" i="1" s="1"/>
  <c r="E95" i="1"/>
  <c r="F117" i="2"/>
  <c r="J117" i="2" s="1"/>
  <c r="E98" i="1"/>
  <c r="E101" i="1"/>
  <c r="E200" i="2"/>
  <c r="F140" i="2"/>
  <c r="F55" i="1"/>
  <c r="J200" i="2" l="1"/>
  <c r="F112" i="2"/>
  <c r="F110" i="2" s="1"/>
  <c r="J140" i="2"/>
  <c r="F52" i="1"/>
  <c r="F53" i="1" s="1"/>
  <c r="E92" i="1"/>
  <c r="E97" i="1"/>
  <c r="E94" i="1"/>
  <c r="F138" i="2"/>
  <c r="J138" i="2" s="1"/>
  <c r="G110" i="2"/>
  <c r="E100" i="1"/>
  <c r="F56" i="1"/>
  <c r="F61" i="1" l="1"/>
  <c r="F64" i="1"/>
  <c r="E91" i="1"/>
  <c r="F65" i="1" l="1"/>
  <c r="F62" i="1"/>
  <c r="F176" i="2" l="1"/>
  <c r="G176" i="2"/>
  <c r="E176" i="2"/>
  <c r="J176" i="2" l="1"/>
  <c r="E67" i="2"/>
  <c r="E44" i="2"/>
  <c r="E26" i="2"/>
  <c r="G19" i="2" l="1"/>
  <c r="J26" i="2"/>
  <c r="J67" i="2"/>
  <c r="J44" i="2"/>
  <c r="E90" i="2" l="1"/>
  <c r="E77" i="2"/>
  <c r="J77" i="2" l="1"/>
  <c r="E19" i="2"/>
  <c r="J19" i="2" s="1"/>
  <c r="J90" i="2"/>
  <c r="E75" i="2"/>
  <c r="J75" i="2" s="1"/>
  <c r="G50" i="1" l="1"/>
  <c r="H50" i="1"/>
  <c r="I50" i="1"/>
  <c r="E112" i="2"/>
  <c r="E188" i="2"/>
  <c r="E110" i="2" l="1"/>
  <c r="J110" i="2" s="1"/>
  <c r="J112" i="2"/>
  <c r="E87" i="2"/>
  <c r="E58" i="2"/>
  <c r="E24" i="2"/>
  <c r="E85" i="2" l="1"/>
  <c r="J85" i="2" s="1"/>
  <c r="J87" i="2"/>
  <c r="E89" i="1"/>
  <c r="E88" i="1" s="1"/>
  <c r="G88" i="1"/>
  <c r="H88" i="1"/>
  <c r="I88" i="1"/>
  <c r="F88" i="1" l="1"/>
  <c r="E194" i="2" l="1"/>
  <c r="F194" i="2"/>
  <c r="G194" i="2"/>
  <c r="J194" i="2" l="1"/>
  <c r="E86" i="1"/>
  <c r="F188" i="2"/>
  <c r="F85" i="1" s="1"/>
  <c r="G188" i="2"/>
  <c r="H85" i="1"/>
  <c r="I85" i="1"/>
  <c r="F182" i="2"/>
  <c r="F82" i="1" s="1"/>
  <c r="G182" i="2"/>
  <c r="H82" i="1"/>
  <c r="I82" i="1"/>
  <c r="E182" i="2"/>
  <c r="E83" i="1" s="1"/>
  <c r="J24" i="2" l="1"/>
  <c r="G85" i="1"/>
  <c r="J188" i="2"/>
  <c r="G82" i="1"/>
  <c r="J182" i="2"/>
  <c r="E82" i="1"/>
  <c r="E85" i="1"/>
  <c r="E98" i="2"/>
  <c r="E50" i="1"/>
  <c r="E44" i="1" l="1"/>
  <c r="E104" i="2"/>
  <c r="J58" i="2" l="1"/>
  <c r="F31" i="1"/>
  <c r="G31" i="1"/>
  <c r="E32" i="1"/>
  <c r="E31" i="1" l="1"/>
  <c r="G25" i="1"/>
  <c r="I25" i="1"/>
  <c r="E52" i="2"/>
  <c r="F18" i="2"/>
  <c r="G18" i="2"/>
  <c r="E34" i="2"/>
  <c r="G16" i="2" l="1"/>
  <c r="E18" i="2"/>
  <c r="J34" i="2"/>
  <c r="F16" i="2"/>
  <c r="F22" i="1"/>
  <c r="E16" i="2"/>
  <c r="I22" i="1"/>
  <c r="G22" i="1"/>
  <c r="E32" i="2"/>
  <c r="H22" i="1"/>
  <c r="H25" i="1"/>
  <c r="F25" i="1"/>
  <c r="H19" i="1"/>
  <c r="E22" i="2"/>
  <c r="E20" i="1" s="1"/>
  <c r="E40" i="2"/>
  <c r="J40" i="2" s="1"/>
  <c r="E64" i="2"/>
  <c r="F50" i="1"/>
  <c r="F49" i="1"/>
  <c r="G49" i="1"/>
  <c r="H49" i="1"/>
  <c r="I49" i="1"/>
  <c r="E49" i="1"/>
  <c r="E46" i="1"/>
  <c r="J64" i="2" l="1"/>
  <c r="J18" i="2"/>
  <c r="J32" i="2"/>
  <c r="J98" i="2"/>
  <c r="J16" i="2"/>
  <c r="F19" i="1"/>
  <c r="G19" i="1"/>
  <c r="I19" i="1"/>
  <c r="E152" i="2"/>
  <c r="J152" i="2" s="1"/>
  <c r="J104" i="2" l="1"/>
  <c r="J52" i="2"/>
  <c r="E80" i="1"/>
  <c r="F28" i="1" l="1"/>
  <c r="G28" i="1"/>
  <c r="H28" i="1"/>
  <c r="I28" i="1"/>
  <c r="E29" i="1"/>
  <c r="E28" i="1" l="1"/>
  <c r="J20" i="2" l="1"/>
  <c r="J21" i="2"/>
  <c r="E79" i="1"/>
  <c r="F79" i="1"/>
  <c r="G79" i="1"/>
  <c r="H79" i="1"/>
  <c r="I79" i="1" l="1"/>
  <c r="H68" i="1" l="1"/>
  <c r="H47" i="1" l="1"/>
  <c r="F47" i="1" l="1"/>
  <c r="G47" i="1"/>
  <c r="I47" i="1"/>
  <c r="E47" i="1"/>
  <c r="E43" i="1" l="1"/>
  <c r="I68" i="1"/>
  <c r="J22" i="2"/>
  <c r="E35" i="1" l="1"/>
  <c r="E41" i="1"/>
  <c r="E23" i="1"/>
  <c r="E38" i="1"/>
  <c r="E26" i="1"/>
  <c r="E25" i="1" l="1"/>
  <c r="E22" i="1"/>
  <c r="E34" i="1"/>
  <c r="E37" i="1"/>
  <c r="E19" i="1"/>
  <c r="G68" i="1" l="1"/>
  <c r="G67" i="1" s="1"/>
  <c r="G46" i="1"/>
  <c r="I67" i="1"/>
  <c r="H67" i="1" l="1"/>
  <c r="F68" i="1"/>
  <c r="F67" i="1" l="1"/>
  <c r="E40" i="1" l="1"/>
  <c r="F46" i="1" l="1"/>
  <c r="G43" i="1"/>
  <c r="H43" i="1"/>
  <c r="I43" i="1"/>
  <c r="F43" i="1"/>
  <c r="E68" i="1" l="1"/>
  <c r="I40" i="1" l="1"/>
  <c r="G37" i="1"/>
  <c r="H37" i="1"/>
  <c r="I37" i="1"/>
  <c r="F37" i="1" l="1"/>
  <c r="H40" i="1"/>
  <c r="I34" i="1"/>
  <c r="F40" i="1" l="1"/>
  <c r="F34" i="1"/>
  <c r="H34" i="1"/>
  <c r="G34" i="1"/>
  <c r="G40" i="1" l="1"/>
  <c r="J16" i="1" l="1"/>
  <c r="Q16" i="1" s="1"/>
</calcChain>
</file>

<file path=xl/sharedStrings.xml><?xml version="1.0" encoding="utf-8"?>
<sst xmlns="http://schemas.openxmlformats.org/spreadsheetml/2006/main" count="1494" uniqueCount="159">
  <si>
    <t>№ п/п</t>
  </si>
  <si>
    <t>Статус</t>
  </si>
  <si>
    <t>Главный распорядитель бюджетных средств</t>
  </si>
  <si>
    <t>Итого</t>
  </si>
  <si>
    <t>Расходы (тыс. рублей)</t>
  </si>
  <si>
    <t>Наименование муниципальной программы, мероприятия</t>
  </si>
  <si>
    <t>Всего</t>
  </si>
  <si>
    <t>Управление образования</t>
  </si>
  <si>
    <t>соисполнитель</t>
  </si>
  <si>
    <t>Отдельное мероприятие</t>
  </si>
  <si>
    <t>"Развитие системы дошкольного образования"</t>
  </si>
  <si>
    <t>"Реализация государственного стандарта общего образования"</t>
  </si>
  <si>
    <t>"Осуществление деятельности по опеке и попечительству"</t>
  </si>
  <si>
    <t>"Обеспечение создания условий для реализации муниципальной программы"</t>
  </si>
  <si>
    <t>-</t>
  </si>
  <si>
    <t>Источники финансирования</t>
  </si>
  <si>
    <t>федеральный бюджет</t>
  </si>
  <si>
    <t>областной бюджет</t>
  </si>
  <si>
    <t>местный бюджет</t>
  </si>
  <si>
    <t>государственные внебюджетные фонды Российской Федерации</t>
  </si>
  <si>
    <t>иные бюджетные источники</t>
  </si>
  <si>
    <t>"Субвенция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организациях"</t>
  </si>
  <si>
    <t>"Субсидия на выравнивание по налогу на имущество"</t>
  </si>
  <si>
    <t>Расходы на оплату труда</t>
  </si>
  <si>
    <t>прочие расходы</t>
  </si>
  <si>
    <t>"Субвенция местным бюджетам из областного бюджета по осуществлению деятельности по опеке и попечительству"</t>
  </si>
  <si>
    <t>"Компенсация платы, взымаемой с родителей"</t>
  </si>
  <si>
    <t>Возврат компенсации по родительской плате</t>
  </si>
  <si>
    <t>иные внебюджетные источники</t>
  </si>
  <si>
    <t>Субсидия на выравнивание по заработной плате</t>
  </si>
  <si>
    <t>Расходы (прогноз, факт), (тыс. рублей)</t>
  </si>
  <si>
    <t>Муниципальная программа</t>
  </si>
  <si>
    <t>Субсидия на выравнивание по коммунальным услугам</t>
  </si>
  <si>
    <t>Возврат субсидий, субвенций и иных межбюджетных трансфертов из бюджета муниципального района, использованных с нарушением и выявленных в результате проверок контрольных органов</t>
  </si>
  <si>
    <t>"Развитие системы дополнительного образования детей, выявление и поддержка одаренных детей"</t>
  </si>
  <si>
    <t>к Муниципальной программе</t>
  </si>
  <si>
    <t>"Развитие образования Омутнинского</t>
  </si>
  <si>
    <t>"Развитие образования</t>
  </si>
  <si>
    <t>Омутнинского района Кировской области"</t>
  </si>
  <si>
    <t>"Субвенция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образовательных организациях"</t>
  </si>
  <si>
    <t>"Субвенция местным бюджетам из областного бюджета по назначению и выплате ежемесечных денежных выплат на детей-сирот, оставшихся без попечения родителей, оставшихся под опекой, в приемной семье, и по начислению и выплате ежемесячного вознаграждения, причитающегося приемным родителям"</t>
  </si>
  <si>
    <t>"Субсидия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</si>
  <si>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Ресурсное обеспечение реализации муниципальной программы за счет всех источников финансирования</t>
  </si>
  <si>
    <t>Расходы на реализацию муниципальной программы за счет средств бюджета Омутнинского района</t>
  </si>
  <si>
    <t>2022 год (прогноз)</t>
  </si>
  <si>
    <t>2023 год (прогноз)</t>
  </si>
  <si>
    <t>2024 год (прогноз)</t>
  </si>
  <si>
    <t>2025 год (прогноз)</t>
  </si>
  <si>
    <t>"Развитие образования Омутнинского района Кировской области" на 2021 - 2025 годы</t>
  </si>
  <si>
    <t>района Кировской области" на 2021-2025 годы</t>
  </si>
  <si>
    <t>Приложение № 4</t>
  </si>
  <si>
    <t>"Организация отдыха детей в каникулярное время"</t>
  </si>
  <si>
    <t>"Формирование законопослушного поведения участников дорожного движения"</t>
  </si>
  <si>
    <t>"Организация предоставления общедоступного и бесплатного дошкольного, начального общего, основного общего и среднего общего образования по основным общеобразовательным программам"</t>
  </si>
  <si>
    <t>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</si>
  <si>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"Организация бесплатного двухразового питания обучающихся с ограниченными возможностями здоровья"</t>
  </si>
  <si>
    <t>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</si>
  <si>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"Обеспечение персонифицированного финансирования дополнительного образования детей"</t>
  </si>
  <si>
    <t>Приложение № 5</t>
  </si>
  <si>
    <t>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</si>
  <si>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t>на 2021-2025 годы от 30.11.2020 № 778</t>
  </si>
  <si>
    <t>от 30.11.2020 № 778</t>
  </si>
  <si>
    <t xml:space="preserve">2021 год  </t>
  </si>
  <si>
    <t>"Создание в общеобразовательных организациях, расположенных в сельской местности и малых городах, условий для занятий физической культурой и спортом"</t>
  </si>
  <si>
    <t>11.1</t>
  </si>
  <si>
    <t>11.2</t>
  </si>
  <si>
    <t>11.3</t>
  </si>
  <si>
    <t>11.4</t>
  </si>
  <si>
    <t>Мероприятие муниципальной программы</t>
  </si>
  <si>
    <t xml:space="preserve">«Ремонт спортивного зала муниципального казенного общеобразовательного учреждения средней общеобразовательной школы
№ 4 пгт Песковка Омутнинского района Кировской области»
</t>
  </si>
  <si>
    <t>«Ремонт спортивного зала муниципального казенного общеобразовательного учреждения средней общеобразовательной школы № 6 г. Омутнинска Кировской области»</t>
  </si>
  <si>
    <t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</t>
  </si>
  <si>
    <t xml:space="preserve">«Ремонт спортивного зала муниципального казенного общеобразовательного учреждения средней общеобразовательной школы
№ 6 г. Омутнинска Кировской области»
</t>
  </si>
  <si>
    <t xml:space="preserve">«Ремонт спортивного зала муниципального казенного общеобразовательного учреждения основной общеобразовательной школы
№ 7 г. Омутнинска Кировской области»
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</si>
  <si>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</si>
  <si>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>17.1</t>
  </si>
  <si>
    <t>17.2</t>
  </si>
  <si>
    <t>17.3</t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</si>
  <si>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</si>
  <si>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r>
  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  </r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</si>
  <si>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№ 2 п. Восточный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</si>
  <si>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2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</si>
  <si>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17.4</t>
  </si>
  <si>
    <t>17.5</t>
  </si>
  <si>
    <t>17.6</t>
  </si>
  <si>
    <t>17.7</t>
  </si>
  <si>
    <t>11.5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</si>
  <si>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области»(в здании по адресу пгт Восточный, ул. 30лет Победы, д. 4)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</si>
  <si>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(в здании по адресу пгт Восточный, ул. Пионерская,  д. 2)
</t>
  </si>
  <si>
    <t xml:space="preserve"> 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</si>
  <si>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  (в здании по адресу                 пгт Восточный, ул. Пионерская,  д. 2)
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</si>
  <si>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           (в здании по адресу                    пгт Восточный, ул. 30 лет Победы, д. 4)
</t>
  </si>
  <si>
    <t>12.1</t>
  </si>
  <si>
    <t>12.2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</si>
  <si>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организациях: МКОУ СОШ № 2 г. Омутнинска, МКОУ ООШ № 7 г. Омутнинска, МКОУ СОШ № 4 пгт. Песковка, МКОУ СОШ № 2 с УИОП  пгт Восточный Омутнинского района, МКОУ СОШ пос. Черная Холуница, МКОУ СОШ с. Залазна, МКОУ СОШ № 10 пос. Белореченск, МКОУ ООШ д. Ежово Омутнинского района, МКОУ СОШ п. Лесные Поляны, МКДОУ детский сад  № 8 "Колокольчик"г. Омутнинска, МКДОУ детский сад № 10 "Теремок" г. Омутнинска"</t>
  </si>
  <si>
    <t>18.</t>
  </si>
  <si>
    <t>"Обеспечение профессионального развития педагогических работников и управленческих кадров"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</si>
  <si>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</si>
  <si>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прjживающим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</si>
  <si>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</si>
  <si>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</si>
  <si>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ОТД.МЕРОПРИЯТИЕ:"Обеспечение ежемесячной денежной выплаты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от 14.10.2013 № 320-ЗО «Об образовании в Кировской области"</t>
  </si>
  <si>
    <t>ОТДЕЛЬНОЕ МЕРОПРИЯТИЕ:Реализация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Точка роста" в рамках федерального проекта "Современная школа" национального проекта "Образование"</t>
  </si>
  <si>
    <t xml:space="preserve">«Ремонт спортивного зала муниципального казенного общеобразовательного учреждения средней общеобразовательной школы
№ 2 с углубленным изучением отдельных предметов пгт Восточный Омутнинского района Кировской области» 
</t>
  </si>
  <si>
    <t>ОТД.МЕРОПРИЯТИЕ:"Реализация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организациях: МКОУ СОШ № 2 г. Омутнин-ска, МКОУ ООШ № 7 г. Омутнинска, МКОУ СОШ № 4 пгт. Песковка, МКОУ СОШ № 2 с УИОП  пгт Восточный Омутнин-ского района, МКОУ СОШ пос. Черная Холуница, МКОУ СОШ с. Залазна, МКОУ СОШ № 10 пос. Белореченск, МКОУ ООШ д. Ежово Омутнинского района, МКОУ СОШ п. Лесные Поляны, МКДОУ детский сад  № 8 "Колокольчик"г. Омутнинска, МКДОУ детский сад № 10 "Теремок" г. Омутнинска"</t>
  </si>
  <si>
    <t>ОТДЕЛЬНОЕ мероприятие:"Обеспечение ежемесячной денежной выплаты по частичной компенсации расходов на оплату жилого помещения и коммунальных услуг, связанных с предоставлением отдельным категориям специалистов (за исключением совместителей) муниципальных образовательных организаций, работающим и прживающим в сельских населенных пунктах, поселках городского типа"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</si>
  <si>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г. Омутнинска Кировской области"</t>
  </si>
  <si>
    <t>ОТДЕЛЬНОЕ меропр:"Реализация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г.Омутнинска Кировской области"</t>
  </si>
  <si>
    <t>ОТДЕЛЬНОЕ МЕРОПР,:"Обеспечение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 общего, основного общего и среднего общего образования, в том числе адаптированные образовательные программы"</t>
  </si>
  <si>
    <r>
      <t xml:space="preserve">МЕРОПР.МП:Реализация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 углубленным изучением отдельных предметов </t>
    </r>
    <r>
      <rPr>
        <b/>
        <sz val="10"/>
        <color rgb="FF000000"/>
        <rFont val="Times New Roman"/>
        <family val="1"/>
        <charset val="204"/>
      </rPr>
      <t>№ 2 п. Восточный</t>
    </r>
    <r>
      <rPr>
        <sz val="10"/>
        <color rgb="FF000000"/>
        <rFont val="Times New Roman"/>
        <family val="1"/>
        <charset val="204"/>
      </rPr>
      <t xml:space="preserve"> Омутнинского района 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</si>
  <si>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</t>
    </r>
    <r>
      <rPr>
        <b/>
        <sz val="10"/>
        <color rgb="FF000000"/>
        <rFont val="Times New Roman"/>
        <family val="1"/>
        <charset val="204"/>
      </rPr>
      <t xml:space="preserve">№ 2 г. Омутнинска </t>
    </r>
    <r>
      <rPr>
        <sz val="10"/>
        <color rgb="FF000000"/>
        <rFont val="Times New Roman"/>
        <family val="1"/>
        <charset val="204"/>
      </rPr>
      <t>Кировской области</t>
    </r>
    <r>
      <rPr>
        <sz val="10"/>
        <color theme="1"/>
        <rFont val="Times New Roman"/>
        <family val="1"/>
        <charset val="204"/>
      </rPr>
      <t xml:space="preserve">, </t>
    </r>
    <r>
      <rPr>
        <sz val="10"/>
        <color rgb="FF000000"/>
        <rFont val="Times New Roman"/>
        <family val="1"/>
        <charset val="204"/>
      </rPr>
      <t>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</si>
  <si>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№ 6 г. Омутнинска </t>
    </r>
    <r>
      <rPr>
        <sz val="10"/>
        <color rgb="FF000000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</si>
  <si>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>школа № 10 п. Белореченск</t>
    </r>
    <r>
      <rPr>
        <sz val="10"/>
        <color rgb="FF000000"/>
        <rFont val="Times New Roman"/>
        <family val="1"/>
        <charset val="204"/>
      </rPr>
      <t xml:space="preserve">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.....</t>
    </r>
  </si>
  <si>
    <r>
      <t xml:space="preserve">МЕРОПРИЯТИЕ МП:Реализация мероприятий по подготовке образовательного пространства в  муниципальном казенном образовательном учреждении учреждения средняя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№ 4 пгт. Песковка </t>
    </r>
    <r>
      <rPr>
        <sz val="10"/>
        <color rgb="FF000000"/>
        <rFont val="Times New Roman"/>
        <family val="1"/>
        <charset val="204"/>
      </rPr>
      <t>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.....</t>
    </r>
  </si>
  <si>
    <r>
      <t>МЕРОПРИЯТИЕ МП:Реализация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</t>
    </r>
    <r>
      <rPr>
        <b/>
        <sz val="10"/>
        <color rgb="FF000000"/>
        <rFont val="Times New Roman"/>
        <family val="1"/>
        <charset val="204"/>
      </rPr>
      <t xml:space="preserve"> школа № 7 г. Омутнинска</t>
    </r>
    <r>
      <rPr>
        <sz val="10"/>
        <color rgb="FF000000"/>
        <rFont val="Times New Roman"/>
        <family val="1"/>
        <charset val="204"/>
      </rPr>
      <t xml:space="preserve">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</si>
  <si>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r>
      <t xml:space="preserve">Реализация мероприятий по подготовке образовательного пространства в  муниципальном казенном образовательном учреждении учреждения основная общеобразовательная </t>
    </r>
    <r>
      <rPr>
        <b/>
        <sz val="10"/>
        <color rgb="FF000000"/>
        <rFont val="Times New Roman"/>
        <family val="1"/>
        <charset val="204"/>
      </rPr>
      <t xml:space="preserve">школа п. Черная Холуница </t>
    </r>
    <r>
      <rPr>
        <sz val="10"/>
        <color rgb="FF000000"/>
        <rFont val="Times New Roman"/>
        <family val="1"/>
        <charset val="204"/>
      </rPr>
      <t>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...</t>
    </r>
  </si>
  <si>
    <t>19.</t>
  </si>
  <si>
    <t>"Организация питания в муниципальных образовательных организациях, реализующих образовательную программу дошкольного образования"</t>
  </si>
  <si>
    <t>Приложение № 6</t>
  </si>
  <si>
    <t>20</t>
  </si>
  <si>
    <t>"Организация бесплатного горячего питания детям мобилизованных граждан"</t>
  </si>
  <si>
    <t>"Субвенция на выполнение передаваемых полномочий по начислению и выплате компенсации за работу по подготовке и проведению ГИА"</t>
  </si>
  <si>
    <t>21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</si>
  <si>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6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</si>
  <si>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10 п. Белореченск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</si>
  <si>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</si>
  <si>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</si>
  <si>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</si>
  <si>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Черная Холуница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</si>
  <si>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№ 7 г. Омутнинска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</si>
  <si>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№ 4 пгт. Песковка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</si>
  <si>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</si>
  <si>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10 "Теремок"                                   г. Омутнинска Кировской области"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</si>
  <si>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дошкольном образовательном учреждении детский сад № 8 "Колокольчик"                          г. Омутнинска Кировской области"</t>
  </si>
  <si>
    <t>22</t>
  </si>
  <si>
    <t>23</t>
  </si>
  <si>
    <t>12.3</t>
  </si>
  <si>
    <t>"Реализация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образовательном учреждении средней общеобразовательной школе № 2 г. Омутнинска Кировской области"</t>
  </si>
  <si>
    <t>17.8</t>
  </si>
  <si>
    <t>17.9</t>
  </si>
  <si>
    <t>17.10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</si>
  <si>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с. Залазна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</si>
  <si>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средняя общеобразовательная школа п. Лесные Поляны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</si>
  <si>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п. Котчиха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</si>
  <si>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"Обеспечение безопасности муниципальных общеобразовательных организаций Кировской области"</t>
  </si>
  <si>
    <t>"Приобретение новогодних подарков обучающимся, получающим начальное общее образование в муниципальных образовательных организациях Кировской области"</t>
  </si>
  <si>
    <t xml:space="preserve">Выписка из приложения №5 муниципальной программы "Развитие образования Омутнинского района Кировской области" </t>
  </si>
  <si>
    <t>на 2021-2025 годы</t>
  </si>
  <si>
    <t>(в редакции от 20.01.2023 № 25)</t>
  </si>
  <si>
    <t xml:space="preserve">Начальник отдела бухгалтерского </t>
  </si>
  <si>
    <t>учета и отчетности, главный бухгалтер</t>
  </si>
  <si>
    <t>Сумская Ю.Д.</t>
  </si>
  <si>
    <t>Начальник Управления образования</t>
  </si>
  <si>
    <t>Кондратьева Н.В.</t>
  </si>
  <si>
    <t>Реализация мероприятий по подготовке образовательного пространства в  муниципальном казенном образовательном учреждении основная общеобразовательная школа д. Ежово Омутнинского района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«Точка роста» в рамках федерального проекта «Современная школа» национального проекта «Образование»</t>
  </si>
  <si>
    <t>17.11</t>
  </si>
  <si>
    <t>"Финансовое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организациях"</t>
  </si>
  <si>
    <t>к постановлению администрации муниципального образования Омутнинский муниципальный район Кировской области 
от 02.02.2023 № 72</t>
  </si>
  <si>
    <r>
      <t>к постановлению администрации муниципального образования Омутнинский муниципальный район Кировской области
от 02.02.2023</t>
    </r>
    <r>
      <rPr>
        <sz val="11"/>
        <rFont val="Times New Roman"/>
        <family val="1"/>
        <charset val="204"/>
      </rPr>
      <t xml:space="preserve"> № 72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</si>
</sst>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0"/>
    <numFmt numFmtId="167" formatCode="_-* #,##0.000\ _₽_-;\-* #,##0.000\ _₽_-;_-* &quot;-&quot;?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165" fontId="1" fillId="0" borderId="0" xfId="0" applyNumberFormat="1" applyFont="1" applyFill="1"/>
    <xf numFmtId="164" fontId="1" fillId="0" borderId="0" xfId="0" applyNumberFormat="1" applyFont="1" applyFill="1"/>
    <xf numFmtId="166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Protection="1"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6" fillId="0" borderId="0" xfId="0" applyFont="1"/>
    <xf numFmtId="167" fontId="2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shrinkToFit="1"/>
    </xf>
    <xf numFmtId="167" fontId="1" fillId="0" borderId="1" xfId="0" applyNumberFormat="1" applyFont="1" applyFill="1" applyBorder="1" applyAlignment="1">
      <alignment horizontal="right" vertical="top" shrinkToFit="1"/>
    </xf>
    <xf numFmtId="167" fontId="2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/>
    </xf>
    <xf numFmtId="167" fontId="1" fillId="0" borderId="1" xfId="0" applyNumberFormat="1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167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7" fontId="1" fillId="0" borderId="1" xfId="0" applyNumberFormat="1" applyFont="1" applyFill="1" applyBorder="1" applyAlignment="1">
      <alignment horizontal="right" vertical="center" shrinkToFit="1"/>
    </xf>
    <xf numFmtId="167" fontId="2" fillId="0" borderId="1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167" fontId="1" fillId="2" borderId="1" xfId="0" applyNumberFormat="1" applyFont="1" applyFill="1" applyBorder="1" applyAlignment="1">
      <alignment horizontal="right" vertical="top" shrinkToFit="1"/>
    </xf>
    <xf numFmtId="167" fontId="1" fillId="2" borderId="1" xfId="0" applyNumberFormat="1" applyFont="1" applyFill="1" applyBorder="1" applyAlignment="1">
      <alignment horizontal="right" shrinkToFit="1"/>
    </xf>
    <xf numFmtId="167" fontId="2" fillId="2" borderId="1" xfId="0" applyNumberFormat="1" applyFont="1" applyFill="1" applyBorder="1" applyAlignment="1">
      <alignment horizontal="right" shrinkToFi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protection locked="0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67" fontId="1" fillId="0" borderId="1" xfId="0" applyNumberFormat="1" applyFont="1" applyFill="1" applyBorder="1" applyAlignment="1">
      <alignment horizontal="center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164" fontId="1" fillId="0" borderId="9" xfId="0" applyNumberFormat="1" applyFont="1" applyFill="1" applyBorder="1"/>
    <xf numFmtId="166" fontId="1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/>
    <xf numFmtId="0" fontId="12" fillId="0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0" borderId="1" xfId="0" applyFont="1" applyFill="1" applyBorder="1" applyAlignment="1">
      <alignment horizontal="left" vertical="top" wrapText="1"/>
    </xf>
    <xf numFmtId="167" fontId="1" fillId="2" borderId="1" xfId="0" applyNumberFormat="1" applyFont="1" applyFill="1" applyBorder="1" applyAlignment="1">
      <alignment horizontal="right" vertical="top"/>
    </xf>
    <xf numFmtId="167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7" fontId="1" fillId="0" borderId="2" xfId="0" applyNumberFormat="1" applyFont="1" applyFill="1" applyBorder="1" applyAlignment="1">
      <alignment horizontal="right" vertical="top" shrinkToFi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7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9" xfId="0" applyFont="1" applyFill="1" applyBorder="1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/>
    <xf numFmtId="166" fontId="1" fillId="2" borderId="1" xfId="0" applyNumberFormat="1" applyFont="1" applyFill="1" applyBorder="1" applyAlignment="1">
      <alignment horizontal="right" shrinkToFit="1"/>
    </xf>
    <xf numFmtId="166" fontId="1" fillId="0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horizontal="right" vertical="center" shrinkToFit="1"/>
    </xf>
    <xf numFmtId="166" fontId="1" fillId="2" borderId="1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vertical="top"/>
    </xf>
    <xf numFmtId="167" fontId="1" fillId="0" borderId="0" xfId="0" applyNumberFormat="1" applyFont="1" applyFill="1"/>
    <xf numFmtId="167" fontId="2" fillId="0" borderId="1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/>
    </xf>
    <xf numFmtId="49" fontId="1" fillId="0" borderId="3" xfId="0" applyNumberFormat="1" applyFont="1" applyFill="1" applyBorder="1" applyAlignment="1">
      <alignment horizontal="left" vertical="top"/>
    </xf>
    <xf numFmtId="49" fontId="1" fillId="0" borderId="4" xfId="0" applyNumberFormat="1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164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49" fontId="2" fillId="0" borderId="4" xfId="0" applyNumberFormat="1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11" fillId="0" borderId="5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8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144"/>
  <sheetViews>
    <sheetView tabSelected="1" zoomScale="80" zoomScaleNormal="80" zoomScaleSheetLayoutView="100" workbookViewId="0">
      <selection activeCell="H3" sqref="H3"/>
    </sheetView>
  </sheetViews>
  <sheetFormatPr defaultRowHeight="15" x14ac:dyDescent="0.25"/>
  <cols>
    <col min="1" max="1" width="5.5703125" style="6" customWidth="1"/>
    <col min="2" max="2" width="26.5703125" style="6" customWidth="1"/>
    <col min="3" max="3" width="28.85546875" style="6" customWidth="1"/>
    <col min="4" max="9" width="16.7109375" style="6" customWidth="1"/>
    <col min="10" max="10" width="18.7109375" style="6" customWidth="1"/>
    <col min="11" max="12" width="9.140625" style="6"/>
    <col min="13" max="13" width="11.85546875" style="6" customWidth="1"/>
    <col min="14" max="16" width="9.140625" style="6"/>
    <col min="17" max="17" width="11.140625" style="6" customWidth="1"/>
    <col min="18" max="16384" width="9.140625" style="6"/>
  </cols>
  <sheetData>
    <row r="1" spans="1:17" x14ac:dyDescent="0.25">
      <c r="H1" s="10" t="s">
        <v>58</v>
      </c>
    </row>
    <row r="2" spans="1:17" ht="63" customHeight="1" x14ac:dyDescent="0.25">
      <c r="H2" s="97" t="s">
        <v>157</v>
      </c>
      <c r="I2" s="97"/>
      <c r="J2" s="97"/>
    </row>
    <row r="4" spans="1:17" x14ac:dyDescent="0.25">
      <c r="A4" s="10"/>
      <c r="B4" s="10"/>
      <c r="C4" s="10"/>
      <c r="D4" s="10"/>
      <c r="E4" s="10"/>
      <c r="F4" s="10"/>
      <c r="G4" s="10"/>
      <c r="H4" s="99" t="s">
        <v>50</v>
      </c>
      <c r="I4" s="99"/>
    </row>
    <row r="5" spans="1:17" x14ac:dyDescent="0.25">
      <c r="A5" s="10"/>
      <c r="B5" s="10"/>
      <c r="C5" s="10"/>
      <c r="D5" s="10"/>
      <c r="E5" s="10"/>
      <c r="F5" s="10"/>
      <c r="G5" s="10"/>
      <c r="H5" s="10" t="s">
        <v>35</v>
      </c>
      <c r="I5" s="10"/>
    </row>
    <row r="6" spans="1:17" x14ac:dyDescent="0.25">
      <c r="A6" s="10"/>
      <c r="B6" s="10"/>
      <c r="C6" s="10"/>
      <c r="D6" s="10"/>
      <c r="E6" s="10"/>
      <c r="F6" s="10"/>
      <c r="G6" s="10"/>
      <c r="H6" s="10" t="s">
        <v>36</v>
      </c>
      <c r="I6" s="10"/>
    </row>
    <row r="7" spans="1:17" x14ac:dyDescent="0.25">
      <c r="A7" s="10"/>
      <c r="B7" s="10"/>
      <c r="C7" s="10"/>
      <c r="D7" s="10"/>
      <c r="E7" s="10"/>
      <c r="F7" s="10"/>
      <c r="G7" s="10"/>
      <c r="H7" s="10" t="s">
        <v>49</v>
      </c>
      <c r="I7" s="10"/>
    </row>
    <row r="8" spans="1:17" x14ac:dyDescent="0.25">
      <c r="A8" s="10"/>
      <c r="B8" s="10"/>
      <c r="C8" s="10"/>
      <c r="D8" s="10"/>
      <c r="E8" s="10"/>
      <c r="F8" s="10"/>
      <c r="G8" s="10"/>
      <c r="H8" s="38" t="s">
        <v>61</v>
      </c>
      <c r="I8" s="38"/>
    </row>
    <row r="9" spans="1:17" x14ac:dyDescent="0.25">
      <c r="A9" s="10"/>
      <c r="B9" s="10"/>
      <c r="C9" s="10"/>
      <c r="D9" s="10"/>
      <c r="E9" s="10"/>
      <c r="F9" s="10"/>
      <c r="G9" s="10"/>
      <c r="H9" s="37"/>
      <c r="I9" s="37"/>
    </row>
    <row r="10" spans="1:17" x14ac:dyDescent="0.25">
      <c r="A10" s="10"/>
      <c r="B10" s="10"/>
      <c r="C10" s="10"/>
      <c r="D10" s="10"/>
      <c r="E10" s="10"/>
      <c r="F10" s="10"/>
      <c r="G10" s="10"/>
      <c r="H10" s="10"/>
      <c r="I10" s="10"/>
    </row>
    <row r="11" spans="1:17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7" ht="18.75" x14ac:dyDescent="0.3">
      <c r="A12" s="102" t="s">
        <v>43</v>
      </c>
      <c r="B12" s="102"/>
      <c r="C12" s="102"/>
      <c r="D12" s="102"/>
      <c r="E12" s="102"/>
      <c r="F12" s="102"/>
      <c r="G12" s="102"/>
      <c r="H12" s="102"/>
      <c r="I12" s="102"/>
      <c r="J12" s="102"/>
    </row>
    <row r="13" spans="1:17" ht="29.2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7" x14ac:dyDescent="0.25">
      <c r="A14" s="98" t="s">
        <v>0</v>
      </c>
      <c r="B14" s="101" t="s">
        <v>1</v>
      </c>
      <c r="C14" s="98" t="s">
        <v>5</v>
      </c>
      <c r="D14" s="98" t="s">
        <v>2</v>
      </c>
      <c r="E14" s="100" t="s">
        <v>4</v>
      </c>
      <c r="F14" s="100"/>
      <c r="G14" s="100"/>
      <c r="H14" s="100"/>
      <c r="I14" s="100"/>
      <c r="J14" s="100"/>
    </row>
    <row r="15" spans="1:17" ht="43.5" customHeight="1" x14ac:dyDescent="0.25">
      <c r="A15" s="98"/>
      <c r="B15" s="101"/>
      <c r="C15" s="98"/>
      <c r="D15" s="98"/>
      <c r="E15" s="12" t="s">
        <v>62</v>
      </c>
      <c r="F15" s="23" t="s">
        <v>44</v>
      </c>
      <c r="G15" s="23" t="s">
        <v>45</v>
      </c>
      <c r="H15" s="23" t="s">
        <v>46</v>
      </c>
      <c r="I15" s="23" t="s">
        <v>47</v>
      </c>
      <c r="J15" s="9" t="s">
        <v>3</v>
      </c>
    </row>
    <row r="16" spans="1:17" ht="20.25" customHeight="1" x14ac:dyDescent="0.25">
      <c r="A16" s="93"/>
      <c r="B16" s="93" t="s">
        <v>31</v>
      </c>
      <c r="C16" s="93" t="s">
        <v>48</v>
      </c>
      <c r="D16" s="11" t="s">
        <v>6</v>
      </c>
      <c r="E16" s="18">
        <f>E19+E22+E25+E34+E37+E40+E43+E46+E67+E28+E49+E79+E31+E82+E85+E88+E91</f>
        <v>553197.70900000003</v>
      </c>
      <c r="F16" s="18">
        <f t="shared" ref="F16:H17" si="0">F19+F22+F25+F34+F37+F40+F43+F46+F67+F28+F49+F79+F31+F82+F85+F88+F91+F130+F133+F136+F139+F142</f>
        <v>621298.147</v>
      </c>
      <c r="G16" s="18">
        <f t="shared" si="0"/>
        <v>597938.4</v>
      </c>
      <c r="H16" s="18">
        <f t="shared" si="0"/>
        <v>579823.49999999988</v>
      </c>
      <c r="I16" s="18">
        <f t="shared" ref="I16:I17" si="1">I19+I22+I25+I34+I37+I40+I43+I46+I67+I28+I49+I79+I31+I82+I85+I88+I91+I130+I133+I136+I139+I142</f>
        <v>570689.1</v>
      </c>
      <c r="J16" s="18">
        <f t="shared" ref="J16" si="2">SUM(E16:I16)</f>
        <v>2922946.8560000001</v>
      </c>
      <c r="L16" s="83">
        <f>'Прил №5'!E16-'Прил № 4'!E16</f>
        <v>0</v>
      </c>
      <c r="M16" s="83">
        <f>'Прил №5'!F16-'Прил № 4'!F16</f>
        <v>0</v>
      </c>
      <c r="N16" s="83">
        <f>'Прил №5'!G16-'Прил № 4'!G16</f>
        <v>0</v>
      </c>
      <c r="O16" s="83">
        <f>'Прил №5'!H16-'Прил № 4'!H16</f>
        <v>0</v>
      </c>
      <c r="P16" s="83">
        <f>'Прил №5'!I16-'Прил № 4'!I16</f>
        <v>0</v>
      </c>
      <c r="Q16" s="83">
        <f>'Прил №5'!J16-'Прил № 4'!J16</f>
        <v>0</v>
      </c>
    </row>
    <row r="17" spans="1:10" ht="30" x14ac:dyDescent="0.25">
      <c r="A17" s="93"/>
      <c r="B17" s="93"/>
      <c r="C17" s="93"/>
      <c r="D17" s="11" t="s">
        <v>7</v>
      </c>
      <c r="E17" s="19">
        <f>E20+E23+E26+E35+E38+E41+E44+E47+E68+E50+E80+E29+E32+E83+E86+E89+E92+E131+E134+E137+E140+E143</f>
        <v>553197.70900000003</v>
      </c>
      <c r="F17" s="19">
        <f t="shared" si="0"/>
        <v>621298.147</v>
      </c>
      <c r="G17" s="19">
        <f t="shared" si="0"/>
        <v>597938.4</v>
      </c>
      <c r="H17" s="19">
        <f t="shared" si="0"/>
        <v>579823.49999999988</v>
      </c>
      <c r="I17" s="19">
        <f t="shared" si="1"/>
        <v>570689.1</v>
      </c>
      <c r="J17" s="18">
        <f>SUM(E17:I17)</f>
        <v>2922946.8560000001</v>
      </c>
    </row>
    <row r="18" spans="1:10" ht="18" customHeight="1" x14ac:dyDescent="0.25">
      <c r="A18" s="93"/>
      <c r="B18" s="93"/>
      <c r="C18" s="93"/>
      <c r="D18" s="11" t="s">
        <v>8</v>
      </c>
      <c r="E18" s="20"/>
      <c r="F18" s="20"/>
      <c r="G18" s="20"/>
      <c r="H18" s="20"/>
      <c r="I18" s="20"/>
      <c r="J18" s="18">
        <f t="shared" ref="J18:J81" si="3">SUM(E18:I18)</f>
        <v>0</v>
      </c>
    </row>
    <row r="19" spans="1:10" x14ac:dyDescent="0.25">
      <c r="A19" s="91">
        <v>1</v>
      </c>
      <c r="B19" s="93" t="s">
        <v>9</v>
      </c>
      <c r="C19" s="93" t="s">
        <v>10</v>
      </c>
      <c r="D19" s="11" t="s">
        <v>6</v>
      </c>
      <c r="E19" s="19">
        <f>E20</f>
        <v>226333.10700000002</v>
      </c>
      <c r="F19" s="19">
        <f t="shared" ref="F19:I19" si="4">F20</f>
        <v>248100.20600000001</v>
      </c>
      <c r="G19" s="19">
        <f t="shared" si="4"/>
        <v>237192.196</v>
      </c>
      <c r="H19" s="19">
        <f t="shared" si="4"/>
        <v>227430.19999999998</v>
      </c>
      <c r="I19" s="19">
        <f t="shared" si="4"/>
        <v>224055.5</v>
      </c>
      <c r="J19" s="18">
        <f t="shared" si="3"/>
        <v>1163111.209</v>
      </c>
    </row>
    <row r="20" spans="1:10" ht="30" x14ac:dyDescent="0.25">
      <c r="A20" s="91"/>
      <c r="B20" s="93"/>
      <c r="C20" s="93"/>
      <c r="D20" s="11" t="s">
        <v>7</v>
      </c>
      <c r="E20" s="19">
        <f>'Прил №5'!E22</f>
        <v>226333.10700000002</v>
      </c>
      <c r="F20" s="19">
        <f>'Прил №5'!F22</f>
        <v>248100.20600000001</v>
      </c>
      <c r="G20" s="19">
        <f>'Прил №5'!G22</f>
        <v>237192.196</v>
      </c>
      <c r="H20" s="19">
        <f>'Прил №5'!H22</f>
        <v>227430.19999999998</v>
      </c>
      <c r="I20" s="19">
        <f>'Прил №5'!I22</f>
        <v>224055.5</v>
      </c>
      <c r="J20" s="18">
        <f t="shared" si="3"/>
        <v>1163111.209</v>
      </c>
    </row>
    <row r="21" spans="1:10" ht="16.5" customHeight="1" x14ac:dyDescent="0.25">
      <c r="A21" s="91"/>
      <c r="B21" s="93"/>
      <c r="C21" s="93"/>
      <c r="D21" s="11" t="s">
        <v>8</v>
      </c>
      <c r="E21" s="20" t="s">
        <v>14</v>
      </c>
      <c r="F21" s="20" t="s">
        <v>14</v>
      </c>
      <c r="G21" s="20" t="s">
        <v>14</v>
      </c>
      <c r="H21" s="20" t="s">
        <v>14</v>
      </c>
      <c r="I21" s="20" t="s">
        <v>14</v>
      </c>
      <c r="J21" s="18">
        <f t="shared" si="3"/>
        <v>0</v>
      </c>
    </row>
    <row r="22" spans="1:10" ht="15" customHeight="1" x14ac:dyDescent="0.25">
      <c r="A22" s="91">
        <v>2</v>
      </c>
      <c r="B22" s="93" t="s">
        <v>9</v>
      </c>
      <c r="C22" s="93" t="s">
        <v>11</v>
      </c>
      <c r="D22" s="11" t="s">
        <v>6</v>
      </c>
      <c r="E22" s="19">
        <f>E23</f>
        <v>159631</v>
      </c>
      <c r="F22" s="19">
        <f t="shared" ref="F22:I22" si="5">F23</f>
        <v>177367</v>
      </c>
      <c r="G22" s="19">
        <f t="shared" si="5"/>
        <v>173869</v>
      </c>
      <c r="H22" s="19">
        <f t="shared" si="5"/>
        <v>173869</v>
      </c>
      <c r="I22" s="19">
        <f t="shared" si="5"/>
        <v>173869</v>
      </c>
      <c r="J22" s="18">
        <f t="shared" si="3"/>
        <v>858605</v>
      </c>
    </row>
    <row r="23" spans="1:10" ht="30" x14ac:dyDescent="0.25">
      <c r="A23" s="91"/>
      <c r="B23" s="93"/>
      <c r="C23" s="93"/>
      <c r="D23" s="11" t="s">
        <v>7</v>
      </c>
      <c r="E23" s="19">
        <f>'Прил №5'!E32</f>
        <v>159631</v>
      </c>
      <c r="F23" s="19">
        <f>'Прил №5'!F32</f>
        <v>177367</v>
      </c>
      <c r="G23" s="19">
        <f>'Прил №5'!G32</f>
        <v>173869</v>
      </c>
      <c r="H23" s="19">
        <f>'Прил №5'!H32</f>
        <v>173869</v>
      </c>
      <c r="I23" s="19">
        <f>'Прил №5'!I32</f>
        <v>173869</v>
      </c>
      <c r="J23" s="18">
        <f t="shared" si="3"/>
        <v>858605</v>
      </c>
    </row>
    <row r="24" spans="1:10" ht="18" customHeight="1" x14ac:dyDescent="0.25">
      <c r="A24" s="91"/>
      <c r="B24" s="93"/>
      <c r="C24" s="93"/>
      <c r="D24" s="11" t="s">
        <v>8</v>
      </c>
      <c r="E24" s="20" t="s">
        <v>14</v>
      </c>
      <c r="F24" s="20" t="s">
        <v>14</v>
      </c>
      <c r="G24" s="20" t="s">
        <v>14</v>
      </c>
      <c r="H24" s="20" t="s">
        <v>14</v>
      </c>
      <c r="I24" s="20" t="s">
        <v>14</v>
      </c>
      <c r="J24" s="18">
        <f t="shared" si="3"/>
        <v>0</v>
      </c>
    </row>
    <row r="25" spans="1:10" ht="18" customHeight="1" x14ac:dyDescent="0.25">
      <c r="A25" s="91">
        <v>3</v>
      </c>
      <c r="B25" s="93" t="s">
        <v>9</v>
      </c>
      <c r="C25" s="93" t="s">
        <v>53</v>
      </c>
      <c r="D25" s="11" t="s">
        <v>6</v>
      </c>
      <c r="E25" s="19">
        <f>E26</f>
        <v>67538.002999999997</v>
      </c>
      <c r="F25" s="19">
        <f t="shared" ref="F25:I25" si="6">F26</f>
        <v>80610.326000000001</v>
      </c>
      <c r="G25" s="19">
        <f t="shared" si="6"/>
        <v>68138.406000000003</v>
      </c>
      <c r="H25" s="19">
        <f t="shared" si="6"/>
        <v>70672.350000000006</v>
      </c>
      <c r="I25" s="19">
        <f t="shared" si="6"/>
        <v>72271.850000000006</v>
      </c>
      <c r="J25" s="18">
        <f t="shared" si="3"/>
        <v>359230.93499999994</v>
      </c>
    </row>
    <row r="26" spans="1:10" ht="30" x14ac:dyDescent="0.25">
      <c r="A26" s="91"/>
      <c r="B26" s="93"/>
      <c r="C26" s="93"/>
      <c r="D26" s="11" t="s">
        <v>7</v>
      </c>
      <c r="E26" s="19">
        <f>'Прил №5'!E40</f>
        <v>67538.002999999997</v>
      </c>
      <c r="F26" s="19">
        <f>'Прил №5'!F40</f>
        <v>80610.326000000001</v>
      </c>
      <c r="G26" s="19">
        <f>'Прил №5'!G40</f>
        <v>68138.406000000003</v>
      </c>
      <c r="H26" s="19">
        <f>'Прил №5'!H40</f>
        <v>70672.350000000006</v>
      </c>
      <c r="I26" s="19">
        <f>'Прил №5'!I40</f>
        <v>72271.850000000006</v>
      </c>
      <c r="J26" s="18">
        <f t="shared" si="3"/>
        <v>359230.93499999994</v>
      </c>
    </row>
    <row r="27" spans="1:10" ht="76.5" customHeight="1" x14ac:dyDescent="0.25">
      <c r="A27" s="91"/>
      <c r="B27" s="93"/>
      <c r="C27" s="93"/>
      <c r="D27" s="11" t="s">
        <v>8</v>
      </c>
      <c r="E27" s="20" t="s">
        <v>14</v>
      </c>
      <c r="F27" s="20" t="s">
        <v>14</v>
      </c>
      <c r="G27" s="20" t="s">
        <v>14</v>
      </c>
      <c r="H27" s="20" t="s">
        <v>14</v>
      </c>
      <c r="I27" s="20" t="s">
        <v>14</v>
      </c>
      <c r="J27" s="18">
        <f t="shared" si="3"/>
        <v>0</v>
      </c>
    </row>
    <row r="28" spans="1:10" x14ac:dyDescent="0.25">
      <c r="A28" s="85">
        <v>4</v>
      </c>
      <c r="B28" s="88" t="s">
        <v>9</v>
      </c>
      <c r="C28" s="88" t="s">
        <v>54</v>
      </c>
      <c r="D28" s="21" t="s">
        <v>6</v>
      </c>
      <c r="E28" s="19">
        <f>E29</f>
        <v>14857.2</v>
      </c>
      <c r="F28" s="19">
        <f t="shared" ref="F28:I28" si="7">F29</f>
        <v>15248.5</v>
      </c>
      <c r="G28" s="19">
        <f t="shared" si="7"/>
        <v>15788.7</v>
      </c>
      <c r="H28" s="19">
        <f t="shared" si="7"/>
        <v>15788.7</v>
      </c>
      <c r="I28" s="19">
        <f t="shared" si="7"/>
        <v>16047.1</v>
      </c>
      <c r="J28" s="18">
        <f t="shared" si="3"/>
        <v>77730.200000000012</v>
      </c>
    </row>
    <row r="29" spans="1:10" ht="30" x14ac:dyDescent="0.25">
      <c r="A29" s="86"/>
      <c r="B29" s="89"/>
      <c r="C29" s="89"/>
      <c r="D29" s="21" t="s">
        <v>7</v>
      </c>
      <c r="E29" s="19">
        <f>'Прил №5'!E52</f>
        <v>14857.2</v>
      </c>
      <c r="F29" s="19">
        <f>'Прил №5'!F52</f>
        <v>15248.5</v>
      </c>
      <c r="G29" s="19">
        <f>'Прил №5'!G52</f>
        <v>15788.7</v>
      </c>
      <c r="H29" s="19">
        <f>'Прил №5'!H52</f>
        <v>15788.7</v>
      </c>
      <c r="I29" s="19">
        <f>'Прил №5'!I52</f>
        <v>16047.1</v>
      </c>
      <c r="J29" s="18">
        <f t="shared" si="3"/>
        <v>77730.200000000012</v>
      </c>
    </row>
    <row r="30" spans="1:10" ht="63" customHeight="1" x14ac:dyDescent="0.25">
      <c r="A30" s="86"/>
      <c r="B30" s="89"/>
      <c r="C30" s="90"/>
      <c r="D30" s="21" t="s">
        <v>8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18">
        <f t="shared" si="3"/>
        <v>0</v>
      </c>
    </row>
    <row r="31" spans="1:10" ht="16.5" customHeight="1" x14ac:dyDescent="0.25">
      <c r="A31" s="85">
        <v>5</v>
      </c>
      <c r="B31" s="88" t="s">
        <v>9</v>
      </c>
      <c r="C31" s="88" t="s">
        <v>55</v>
      </c>
      <c r="D31" s="22" t="s">
        <v>6</v>
      </c>
      <c r="E31" s="19">
        <f>E32</f>
        <v>1267.0029999999999</v>
      </c>
      <c r="F31" s="19">
        <f t="shared" ref="F31:I31" si="8">F32</f>
        <v>1532.8320000000001</v>
      </c>
      <c r="G31" s="19">
        <f t="shared" si="8"/>
        <v>2318.79</v>
      </c>
      <c r="H31" s="19">
        <f t="shared" si="8"/>
        <v>0</v>
      </c>
      <c r="I31" s="19">
        <f t="shared" si="8"/>
        <v>0</v>
      </c>
      <c r="J31" s="18">
        <f t="shared" si="3"/>
        <v>5118.625</v>
      </c>
    </row>
    <row r="32" spans="1:10" ht="33" customHeight="1" x14ac:dyDescent="0.25">
      <c r="A32" s="86"/>
      <c r="B32" s="89"/>
      <c r="C32" s="89"/>
      <c r="D32" s="22" t="s">
        <v>7</v>
      </c>
      <c r="E32" s="19">
        <f>'Прил №5'!E58</f>
        <v>1267.0029999999999</v>
      </c>
      <c r="F32" s="19">
        <f>'Прил №5'!F58</f>
        <v>1532.8320000000001</v>
      </c>
      <c r="G32" s="19">
        <f>'Прил №5'!G58</f>
        <v>2318.79</v>
      </c>
      <c r="H32" s="19">
        <f>'Прил №5'!H58</f>
        <v>0</v>
      </c>
      <c r="I32" s="19">
        <f>'Прил №5'!I58</f>
        <v>0</v>
      </c>
      <c r="J32" s="18">
        <f t="shared" si="3"/>
        <v>5118.625</v>
      </c>
    </row>
    <row r="33" spans="1:10" ht="24" customHeight="1" x14ac:dyDescent="0.25">
      <c r="A33" s="86"/>
      <c r="B33" s="89"/>
      <c r="C33" s="90"/>
      <c r="D33" s="22" t="s">
        <v>8</v>
      </c>
      <c r="E33" s="19"/>
      <c r="F33" s="19"/>
      <c r="G33" s="19"/>
      <c r="H33" s="19"/>
      <c r="I33" s="19"/>
      <c r="J33" s="18">
        <f t="shared" si="3"/>
        <v>0</v>
      </c>
    </row>
    <row r="34" spans="1:10" x14ac:dyDescent="0.25">
      <c r="A34" s="91">
        <v>6</v>
      </c>
      <c r="B34" s="93" t="s">
        <v>9</v>
      </c>
      <c r="C34" s="93" t="s">
        <v>34</v>
      </c>
      <c r="D34" s="11" t="s">
        <v>6</v>
      </c>
      <c r="E34" s="19">
        <f>E35</f>
        <v>20893.947</v>
      </c>
      <c r="F34" s="19">
        <f>SUM(F35)</f>
        <v>21092.048999999999</v>
      </c>
      <c r="G34" s="19">
        <f t="shared" ref="G34:I34" si="9">SUM(G35)</f>
        <v>22212.9</v>
      </c>
      <c r="H34" s="19">
        <f t="shared" si="9"/>
        <v>18352</v>
      </c>
      <c r="I34" s="19">
        <f t="shared" si="9"/>
        <v>17336.600000000002</v>
      </c>
      <c r="J34" s="18">
        <f t="shared" si="3"/>
        <v>99887.496000000014</v>
      </c>
    </row>
    <row r="35" spans="1:10" ht="30" x14ac:dyDescent="0.25">
      <c r="A35" s="91"/>
      <c r="B35" s="93"/>
      <c r="C35" s="93"/>
      <c r="D35" s="11" t="s">
        <v>7</v>
      </c>
      <c r="E35" s="19">
        <f>'Прил №5'!E64</f>
        <v>20893.947</v>
      </c>
      <c r="F35" s="19">
        <f>'Прил №5'!F64</f>
        <v>21092.048999999999</v>
      </c>
      <c r="G35" s="19">
        <f>'Прил №5'!G64</f>
        <v>22212.9</v>
      </c>
      <c r="H35" s="19">
        <f>'Прил №5'!H64</f>
        <v>18352</v>
      </c>
      <c r="I35" s="19">
        <f>'Прил №5'!I64</f>
        <v>17336.600000000002</v>
      </c>
      <c r="J35" s="18">
        <f t="shared" si="3"/>
        <v>99887.496000000014</v>
      </c>
    </row>
    <row r="36" spans="1:10" ht="20.25" customHeight="1" x14ac:dyDescent="0.25">
      <c r="A36" s="91"/>
      <c r="B36" s="93"/>
      <c r="C36" s="93"/>
      <c r="D36" s="11" t="s">
        <v>8</v>
      </c>
      <c r="E36" s="19" t="s">
        <v>14</v>
      </c>
      <c r="F36" s="19" t="s">
        <v>14</v>
      </c>
      <c r="G36" s="19" t="s">
        <v>14</v>
      </c>
      <c r="H36" s="19" t="s">
        <v>14</v>
      </c>
      <c r="I36" s="19" t="s">
        <v>14</v>
      </c>
      <c r="J36" s="18">
        <f t="shared" si="3"/>
        <v>0</v>
      </c>
    </row>
    <row r="37" spans="1:10" x14ac:dyDescent="0.25">
      <c r="A37" s="91">
        <v>7</v>
      </c>
      <c r="B37" s="93" t="s">
        <v>9</v>
      </c>
      <c r="C37" s="93" t="s">
        <v>12</v>
      </c>
      <c r="D37" s="11" t="s">
        <v>6</v>
      </c>
      <c r="E37" s="19">
        <f>E38</f>
        <v>12066.1</v>
      </c>
      <c r="F37" s="19">
        <f>F38</f>
        <v>13384.400000000001</v>
      </c>
      <c r="G37" s="19">
        <f t="shared" ref="G37:I37" si="10">G38</f>
        <v>14533.1</v>
      </c>
      <c r="H37" s="19">
        <f t="shared" si="10"/>
        <v>14533.1</v>
      </c>
      <c r="I37" s="19">
        <f t="shared" si="10"/>
        <v>14533.1</v>
      </c>
      <c r="J37" s="18">
        <f t="shared" si="3"/>
        <v>69049.8</v>
      </c>
    </row>
    <row r="38" spans="1:10" ht="30" x14ac:dyDescent="0.25">
      <c r="A38" s="91"/>
      <c r="B38" s="93"/>
      <c r="C38" s="93"/>
      <c r="D38" s="11" t="s">
        <v>7</v>
      </c>
      <c r="E38" s="19">
        <f>'Прил №5'!E75</f>
        <v>12066.1</v>
      </c>
      <c r="F38" s="19">
        <f>'Прил №5'!F75</f>
        <v>13384.400000000001</v>
      </c>
      <c r="G38" s="19">
        <f>'Прил №5'!G75</f>
        <v>14533.1</v>
      </c>
      <c r="H38" s="19">
        <f>'Прил №5'!H75</f>
        <v>14533.1</v>
      </c>
      <c r="I38" s="19">
        <f>'Прил №5'!I75</f>
        <v>14533.1</v>
      </c>
      <c r="J38" s="18">
        <f t="shared" si="3"/>
        <v>69049.8</v>
      </c>
    </row>
    <row r="39" spans="1:10" ht="19.5" customHeight="1" x14ac:dyDescent="0.25">
      <c r="A39" s="91"/>
      <c r="B39" s="93"/>
      <c r="C39" s="93"/>
      <c r="D39" s="11" t="s">
        <v>8</v>
      </c>
      <c r="E39" s="19" t="s">
        <v>14</v>
      </c>
      <c r="F39" s="19" t="s">
        <v>14</v>
      </c>
      <c r="G39" s="19" t="s">
        <v>14</v>
      </c>
      <c r="H39" s="19" t="s">
        <v>14</v>
      </c>
      <c r="I39" s="19" t="s">
        <v>14</v>
      </c>
      <c r="J39" s="18">
        <f t="shared" si="3"/>
        <v>0</v>
      </c>
    </row>
    <row r="40" spans="1:10" x14ac:dyDescent="0.25">
      <c r="A40" s="91">
        <v>8</v>
      </c>
      <c r="B40" s="93" t="s">
        <v>9</v>
      </c>
      <c r="C40" s="93" t="s">
        <v>13</v>
      </c>
      <c r="D40" s="11" t="s">
        <v>6</v>
      </c>
      <c r="E40" s="19">
        <f>E41</f>
        <v>19380.417000000001</v>
      </c>
      <c r="F40" s="19">
        <f>F41</f>
        <v>21708.916000000001</v>
      </c>
      <c r="G40" s="19">
        <f t="shared" ref="G40:I40" si="11">G41</f>
        <v>22953.498</v>
      </c>
      <c r="H40" s="19">
        <f t="shared" si="11"/>
        <v>18294.5</v>
      </c>
      <c r="I40" s="19">
        <f t="shared" si="11"/>
        <v>17358.5</v>
      </c>
      <c r="J40" s="18">
        <f t="shared" si="3"/>
        <v>99695.831000000006</v>
      </c>
    </row>
    <row r="41" spans="1:10" ht="30" x14ac:dyDescent="0.25">
      <c r="A41" s="91"/>
      <c r="B41" s="93"/>
      <c r="C41" s="93"/>
      <c r="D41" s="11" t="s">
        <v>7</v>
      </c>
      <c r="E41" s="19">
        <f>'Прил №5'!E85</f>
        <v>19380.417000000001</v>
      </c>
      <c r="F41" s="19">
        <f>'Прил №5'!F85</f>
        <v>21708.916000000001</v>
      </c>
      <c r="G41" s="19">
        <f>'Прил №5'!G85</f>
        <v>22953.498</v>
      </c>
      <c r="H41" s="19">
        <f>'Прил №5'!H85</f>
        <v>18294.5</v>
      </c>
      <c r="I41" s="19">
        <f>'Прил №5'!I85</f>
        <v>17358.5</v>
      </c>
      <c r="J41" s="18">
        <f t="shared" si="3"/>
        <v>99695.831000000006</v>
      </c>
    </row>
    <row r="42" spans="1:10" ht="15" customHeight="1" x14ac:dyDescent="0.25">
      <c r="A42" s="91"/>
      <c r="B42" s="93"/>
      <c r="C42" s="93"/>
      <c r="D42" s="11" t="s">
        <v>8</v>
      </c>
      <c r="E42" s="19" t="s">
        <v>14</v>
      </c>
      <c r="F42" s="19" t="s">
        <v>14</v>
      </c>
      <c r="G42" s="19" t="s">
        <v>14</v>
      </c>
      <c r="H42" s="19" t="s">
        <v>14</v>
      </c>
      <c r="I42" s="19" t="s">
        <v>14</v>
      </c>
      <c r="J42" s="18">
        <f t="shared" si="3"/>
        <v>0</v>
      </c>
    </row>
    <row r="43" spans="1:10" x14ac:dyDescent="0.25">
      <c r="A43" s="91">
        <v>9</v>
      </c>
      <c r="B43" s="93" t="s">
        <v>9</v>
      </c>
      <c r="C43" s="93" t="s">
        <v>51</v>
      </c>
      <c r="D43" s="11" t="s">
        <v>6</v>
      </c>
      <c r="E43" s="19">
        <f>E44</f>
        <v>2102.0320000000002</v>
      </c>
      <c r="F43" s="19">
        <f>F44</f>
        <v>1778.164</v>
      </c>
      <c r="G43" s="19">
        <f t="shared" ref="G43:I43" si="12">G44</f>
        <v>2016.11</v>
      </c>
      <c r="H43" s="19">
        <f t="shared" si="12"/>
        <v>1949</v>
      </c>
      <c r="I43" s="19">
        <f t="shared" si="12"/>
        <v>1949</v>
      </c>
      <c r="J43" s="18">
        <f t="shared" si="3"/>
        <v>9794.3060000000005</v>
      </c>
    </row>
    <row r="44" spans="1:10" ht="30" x14ac:dyDescent="0.25">
      <c r="A44" s="91"/>
      <c r="B44" s="93"/>
      <c r="C44" s="93"/>
      <c r="D44" s="11" t="s">
        <v>7</v>
      </c>
      <c r="E44" s="19">
        <f>'Прил №5'!E98</f>
        <v>2102.0320000000002</v>
      </c>
      <c r="F44" s="19">
        <f>'Прил №5'!F98</f>
        <v>1778.164</v>
      </c>
      <c r="G44" s="19">
        <f>'Прил №5'!G98</f>
        <v>2016.11</v>
      </c>
      <c r="H44" s="19">
        <f>'Прил №5'!H98</f>
        <v>1949</v>
      </c>
      <c r="I44" s="19">
        <f>'Прил №5'!I98</f>
        <v>1949</v>
      </c>
      <c r="J44" s="18">
        <f t="shared" si="3"/>
        <v>9794.3060000000005</v>
      </c>
    </row>
    <row r="45" spans="1:10" x14ac:dyDescent="0.25">
      <c r="A45" s="91"/>
      <c r="B45" s="93"/>
      <c r="C45" s="93"/>
      <c r="D45" s="11" t="s">
        <v>8</v>
      </c>
      <c r="E45" s="19" t="s">
        <v>14</v>
      </c>
      <c r="F45" s="19" t="s">
        <v>14</v>
      </c>
      <c r="G45" s="19" t="s">
        <v>14</v>
      </c>
      <c r="H45" s="19" t="s">
        <v>14</v>
      </c>
      <c r="I45" s="19" t="s">
        <v>14</v>
      </c>
      <c r="J45" s="18">
        <f t="shared" si="3"/>
        <v>0</v>
      </c>
    </row>
    <row r="46" spans="1:10" x14ac:dyDescent="0.25">
      <c r="A46" s="91">
        <v>10</v>
      </c>
      <c r="B46" s="93" t="s">
        <v>9</v>
      </c>
      <c r="C46" s="93" t="s">
        <v>52</v>
      </c>
      <c r="D46" s="11" t="s">
        <v>6</v>
      </c>
      <c r="E46" s="19">
        <f>'Прил №5'!E104</f>
        <v>5</v>
      </c>
      <c r="F46" s="19">
        <f>F47</f>
        <v>5</v>
      </c>
      <c r="G46" s="19">
        <f t="shared" ref="G46:I46" si="13">G47</f>
        <v>6</v>
      </c>
      <c r="H46" s="19">
        <f t="shared" si="13"/>
        <v>0</v>
      </c>
      <c r="I46" s="19">
        <f t="shared" si="13"/>
        <v>0</v>
      </c>
      <c r="J46" s="18">
        <f t="shared" si="3"/>
        <v>16</v>
      </c>
    </row>
    <row r="47" spans="1:10" ht="30" x14ac:dyDescent="0.25">
      <c r="A47" s="91"/>
      <c r="B47" s="93"/>
      <c r="C47" s="93"/>
      <c r="D47" s="11" t="s">
        <v>7</v>
      </c>
      <c r="E47" s="19">
        <f>'Прил №5'!E104</f>
        <v>5</v>
      </c>
      <c r="F47" s="19">
        <f>'Прил №5'!F104</f>
        <v>5</v>
      </c>
      <c r="G47" s="19">
        <f>'Прил №5'!G104</f>
        <v>6</v>
      </c>
      <c r="H47" s="19">
        <f>'Прил №5'!H104</f>
        <v>0</v>
      </c>
      <c r="I47" s="19">
        <f>'Прил №5'!I104</f>
        <v>0</v>
      </c>
      <c r="J47" s="18">
        <f t="shared" si="3"/>
        <v>16</v>
      </c>
    </row>
    <row r="48" spans="1:10" x14ac:dyDescent="0.25">
      <c r="A48" s="91"/>
      <c r="B48" s="93"/>
      <c r="C48" s="93"/>
      <c r="D48" s="11" t="s">
        <v>8</v>
      </c>
      <c r="E48" s="19" t="s">
        <v>14</v>
      </c>
      <c r="F48" s="19" t="s">
        <v>14</v>
      </c>
      <c r="G48" s="19" t="s">
        <v>14</v>
      </c>
      <c r="H48" s="19" t="s">
        <v>14</v>
      </c>
      <c r="I48" s="19" t="s">
        <v>14</v>
      </c>
      <c r="J48" s="18">
        <f t="shared" si="3"/>
        <v>0</v>
      </c>
    </row>
    <row r="49" spans="1:10" ht="19.5" customHeight="1" x14ac:dyDescent="0.25">
      <c r="A49" s="91">
        <v>11</v>
      </c>
      <c r="B49" s="93" t="s">
        <v>9</v>
      </c>
      <c r="C49" s="88" t="s">
        <v>63</v>
      </c>
      <c r="D49" s="11" t="s">
        <v>6</v>
      </c>
      <c r="E49" s="19">
        <f>'Прил №5'!E110</f>
        <v>0</v>
      </c>
      <c r="F49" s="19">
        <f>'Прил №5'!F110</f>
        <v>3553.4999999999995</v>
      </c>
      <c r="G49" s="19">
        <f>'Прил №5'!G110</f>
        <v>0</v>
      </c>
      <c r="H49" s="19">
        <f>'Прил №5'!H110</f>
        <v>5862.4000000000005</v>
      </c>
      <c r="I49" s="19">
        <f>'Прил №5'!I110</f>
        <v>0</v>
      </c>
      <c r="J49" s="18">
        <f t="shared" si="3"/>
        <v>9415.9</v>
      </c>
    </row>
    <row r="50" spans="1:10" ht="36" customHeight="1" x14ac:dyDescent="0.25">
      <c r="A50" s="91"/>
      <c r="B50" s="93"/>
      <c r="C50" s="89"/>
      <c r="D50" s="11" t="s">
        <v>7</v>
      </c>
      <c r="E50" s="19">
        <f>'Прил №5'!E110</f>
        <v>0</v>
      </c>
      <c r="F50" s="19">
        <f>'Прил №5'!F110</f>
        <v>3553.4999999999995</v>
      </c>
      <c r="G50" s="19">
        <f>'Прил №5'!G110</f>
        <v>0</v>
      </c>
      <c r="H50" s="19">
        <f>'Прил №5'!H110</f>
        <v>5862.4000000000005</v>
      </c>
      <c r="I50" s="19">
        <f>'Прил №5'!I110</f>
        <v>0</v>
      </c>
      <c r="J50" s="18">
        <f t="shared" si="3"/>
        <v>9415.9</v>
      </c>
    </row>
    <row r="51" spans="1:10" ht="52.5" customHeight="1" x14ac:dyDescent="0.25">
      <c r="A51" s="91"/>
      <c r="B51" s="93"/>
      <c r="C51" s="90"/>
      <c r="D51" s="11" t="s">
        <v>8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8">
        <f t="shared" si="3"/>
        <v>0</v>
      </c>
    </row>
    <row r="52" spans="1:10" x14ac:dyDescent="0.25">
      <c r="A52" s="107" t="s">
        <v>64</v>
      </c>
      <c r="B52" s="104" t="s">
        <v>68</v>
      </c>
      <c r="C52" s="103" t="s">
        <v>70</v>
      </c>
      <c r="D52" s="36" t="s">
        <v>6</v>
      </c>
      <c r="E52" s="19"/>
      <c r="F52" s="19">
        <f>'Прил №5'!F117</f>
        <v>1518.4</v>
      </c>
      <c r="G52" s="19"/>
      <c r="H52" s="19"/>
      <c r="I52" s="19"/>
      <c r="J52" s="18">
        <f t="shared" si="3"/>
        <v>1518.4</v>
      </c>
    </row>
    <row r="53" spans="1:10" ht="30" x14ac:dyDescent="0.25">
      <c r="A53" s="108"/>
      <c r="B53" s="105"/>
      <c r="C53" s="103"/>
      <c r="D53" s="36" t="s">
        <v>7</v>
      </c>
      <c r="E53" s="19"/>
      <c r="F53" s="19">
        <f>F52</f>
        <v>1518.4</v>
      </c>
      <c r="G53" s="19"/>
      <c r="H53" s="19"/>
      <c r="I53" s="19"/>
      <c r="J53" s="18">
        <f t="shared" si="3"/>
        <v>1518.4</v>
      </c>
    </row>
    <row r="54" spans="1:10" ht="62.25" customHeight="1" x14ac:dyDescent="0.25">
      <c r="A54" s="109"/>
      <c r="B54" s="106"/>
      <c r="C54" s="103"/>
      <c r="D54" s="36" t="s">
        <v>8</v>
      </c>
      <c r="E54" s="19"/>
      <c r="F54" s="19"/>
      <c r="G54" s="19"/>
      <c r="H54" s="19"/>
      <c r="I54" s="19"/>
      <c r="J54" s="18">
        <f t="shared" si="3"/>
        <v>0</v>
      </c>
    </row>
    <row r="55" spans="1:10" x14ac:dyDescent="0.25">
      <c r="A55" s="107" t="s">
        <v>65</v>
      </c>
      <c r="B55" s="104" t="s">
        <v>68</v>
      </c>
      <c r="C55" s="103" t="s">
        <v>88</v>
      </c>
      <c r="D55" s="36" t="s">
        <v>6</v>
      </c>
      <c r="E55" s="19"/>
      <c r="F55" s="19">
        <f>'Прил №5'!F124</f>
        <v>0</v>
      </c>
      <c r="G55" s="19">
        <f>'Прил №5'!G124</f>
        <v>0</v>
      </c>
      <c r="H55" s="19">
        <f>'Прил №5'!H124</f>
        <v>3488.3</v>
      </c>
      <c r="I55" s="19">
        <f>'Прил №5'!I124</f>
        <v>0</v>
      </c>
      <c r="J55" s="18">
        <f t="shared" si="3"/>
        <v>3488.3</v>
      </c>
    </row>
    <row r="56" spans="1:10" ht="30" x14ac:dyDescent="0.25">
      <c r="A56" s="108"/>
      <c r="B56" s="105"/>
      <c r="C56" s="103"/>
      <c r="D56" s="36" t="s">
        <v>7</v>
      </c>
      <c r="E56" s="19"/>
      <c r="F56" s="19">
        <f>F55</f>
        <v>0</v>
      </c>
      <c r="G56" s="19"/>
      <c r="H56" s="19">
        <f t="shared" ref="H56:I56" si="14">H55</f>
        <v>3488.3</v>
      </c>
      <c r="I56" s="19">
        <f t="shared" si="14"/>
        <v>0</v>
      </c>
      <c r="J56" s="18">
        <f t="shared" si="3"/>
        <v>3488.3</v>
      </c>
    </row>
    <row r="57" spans="1:10" ht="135" customHeight="1" x14ac:dyDescent="0.25">
      <c r="A57" s="109"/>
      <c r="B57" s="106"/>
      <c r="C57" s="103"/>
      <c r="D57" s="36" t="s">
        <v>8</v>
      </c>
      <c r="E57" s="19"/>
      <c r="F57" s="19" t="s">
        <v>89</v>
      </c>
      <c r="G57" s="19"/>
      <c r="H57" s="19"/>
      <c r="I57" s="19"/>
      <c r="J57" s="18">
        <f t="shared" si="3"/>
        <v>0</v>
      </c>
    </row>
    <row r="58" spans="1:10" ht="24" hidden="1" customHeight="1" x14ac:dyDescent="0.25">
      <c r="A58" s="107" t="s">
        <v>66</v>
      </c>
      <c r="B58" s="104" t="s">
        <v>68</v>
      </c>
      <c r="C58" s="103" t="s">
        <v>87</v>
      </c>
      <c r="D58" s="44" t="s">
        <v>6</v>
      </c>
      <c r="E58" s="19"/>
      <c r="F58" s="19"/>
      <c r="G58" s="19"/>
      <c r="H58" s="19"/>
      <c r="I58" s="19"/>
      <c r="J58" s="18">
        <f t="shared" si="3"/>
        <v>0</v>
      </c>
    </row>
    <row r="59" spans="1:10" ht="34.5" hidden="1" customHeight="1" x14ac:dyDescent="0.25">
      <c r="A59" s="108"/>
      <c r="B59" s="105"/>
      <c r="C59" s="103"/>
      <c r="D59" s="44" t="s">
        <v>7</v>
      </c>
      <c r="E59" s="19"/>
      <c r="F59" s="19"/>
      <c r="G59" s="19"/>
      <c r="H59" s="19"/>
      <c r="I59" s="19"/>
      <c r="J59" s="18">
        <f t="shared" si="3"/>
        <v>0</v>
      </c>
    </row>
    <row r="60" spans="1:10" ht="132.75" hidden="1" customHeight="1" x14ac:dyDescent="0.25">
      <c r="A60" s="109"/>
      <c r="B60" s="106"/>
      <c r="C60" s="103"/>
      <c r="D60" s="44" t="s">
        <v>8</v>
      </c>
      <c r="E60" s="19"/>
      <c r="F60" s="19"/>
      <c r="G60" s="19"/>
      <c r="H60" s="19"/>
      <c r="I60" s="19"/>
      <c r="J60" s="18">
        <f t="shared" si="3"/>
        <v>0</v>
      </c>
    </row>
    <row r="61" spans="1:10" x14ac:dyDescent="0.25">
      <c r="A61" s="107" t="s">
        <v>66</v>
      </c>
      <c r="B61" s="104" t="s">
        <v>68</v>
      </c>
      <c r="C61" s="93" t="s">
        <v>69</v>
      </c>
      <c r="D61" s="36" t="s">
        <v>6</v>
      </c>
      <c r="E61" s="19"/>
      <c r="F61" s="19">
        <f>'Прил №5'!F138</f>
        <v>2035.1000000000001</v>
      </c>
      <c r="G61" s="19"/>
      <c r="H61" s="19"/>
      <c r="I61" s="19"/>
      <c r="J61" s="18">
        <f t="shared" si="3"/>
        <v>2035.1000000000001</v>
      </c>
    </row>
    <row r="62" spans="1:10" ht="30" x14ac:dyDescent="0.25">
      <c r="A62" s="108"/>
      <c r="B62" s="105"/>
      <c r="C62" s="93"/>
      <c r="D62" s="36" t="s">
        <v>7</v>
      </c>
      <c r="E62" s="19"/>
      <c r="F62" s="19">
        <f>F61</f>
        <v>2035.1000000000001</v>
      </c>
      <c r="G62" s="19"/>
      <c r="H62" s="19"/>
      <c r="I62" s="19"/>
      <c r="J62" s="18">
        <f t="shared" si="3"/>
        <v>2035.1000000000001</v>
      </c>
    </row>
    <row r="63" spans="1:10" ht="76.5" customHeight="1" x14ac:dyDescent="0.25">
      <c r="A63" s="109"/>
      <c r="B63" s="106"/>
      <c r="C63" s="93"/>
      <c r="D63" s="36" t="s">
        <v>8</v>
      </c>
      <c r="E63" s="19"/>
      <c r="F63" s="19"/>
      <c r="G63" s="19"/>
      <c r="H63" s="19"/>
      <c r="I63" s="19"/>
      <c r="J63" s="18">
        <f t="shared" si="3"/>
        <v>0</v>
      </c>
    </row>
    <row r="64" spans="1:10" x14ac:dyDescent="0.25">
      <c r="A64" s="107" t="s">
        <v>67</v>
      </c>
      <c r="B64" s="104" t="s">
        <v>68</v>
      </c>
      <c r="C64" s="103" t="s">
        <v>71</v>
      </c>
      <c r="D64" s="36" t="s">
        <v>6</v>
      </c>
      <c r="E64" s="19"/>
      <c r="F64" s="19">
        <f>'Прил №5'!F145</f>
        <v>0</v>
      </c>
      <c r="G64" s="19">
        <f>G65</f>
        <v>0</v>
      </c>
      <c r="H64" s="19">
        <f t="shared" ref="H64:I64" si="15">H65</f>
        <v>2374.1000000000004</v>
      </c>
      <c r="I64" s="19">
        <f t="shared" si="15"/>
        <v>0</v>
      </c>
      <c r="J64" s="18">
        <f t="shared" si="3"/>
        <v>2374.1000000000004</v>
      </c>
    </row>
    <row r="65" spans="1:10" ht="30" customHeight="1" x14ac:dyDescent="0.25">
      <c r="A65" s="108"/>
      <c r="B65" s="105"/>
      <c r="C65" s="103"/>
      <c r="D65" s="36" t="s">
        <v>7</v>
      </c>
      <c r="E65" s="19"/>
      <c r="F65" s="19">
        <f>F64</f>
        <v>0</v>
      </c>
      <c r="G65" s="19">
        <f>'Прил №5'!G145</f>
        <v>0</v>
      </c>
      <c r="H65" s="19">
        <f>'Прил №5'!H145</f>
        <v>2374.1000000000004</v>
      </c>
      <c r="I65" s="19">
        <f>'Прил №5'!I145</f>
        <v>0</v>
      </c>
      <c r="J65" s="18">
        <f t="shared" si="3"/>
        <v>2374.1000000000004</v>
      </c>
    </row>
    <row r="66" spans="1:10" ht="63.75" customHeight="1" x14ac:dyDescent="0.25">
      <c r="A66" s="109"/>
      <c r="B66" s="106"/>
      <c r="C66" s="103"/>
      <c r="D66" s="36" t="s">
        <v>8</v>
      </c>
      <c r="E66" s="19"/>
      <c r="F66" s="19"/>
      <c r="G66" s="19"/>
      <c r="H66" s="19"/>
      <c r="I66" s="19"/>
      <c r="J66" s="18">
        <f t="shared" si="3"/>
        <v>0</v>
      </c>
    </row>
    <row r="67" spans="1:10" x14ac:dyDescent="0.25">
      <c r="A67" s="91">
        <v>12</v>
      </c>
      <c r="B67" s="93" t="s">
        <v>9</v>
      </c>
      <c r="C67" s="88" t="s">
        <v>94</v>
      </c>
      <c r="D67" s="11" t="s">
        <v>6</v>
      </c>
      <c r="E67" s="19"/>
      <c r="F67" s="19">
        <f>F68</f>
        <v>4409.8999999999996</v>
      </c>
      <c r="G67" s="19">
        <f t="shared" ref="G67:I67" si="16">G68</f>
        <v>5000</v>
      </c>
      <c r="H67" s="19">
        <f t="shared" si="16"/>
        <v>0</v>
      </c>
      <c r="I67" s="19">
        <f t="shared" si="16"/>
        <v>0</v>
      </c>
      <c r="J67" s="18">
        <f t="shared" si="3"/>
        <v>9409.9</v>
      </c>
    </row>
    <row r="68" spans="1:10" ht="30" x14ac:dyDescent="0.25">
      <c r="A68" s="91"/>
      <c r="B68" s="93"/>
      <c r="C68" s="89"/>
      <c r="D68" s="11" t="s">
        <v>7</v>
      </c>
      <c r="E68" s="19">
        <f>'Прил №5'!E152</f>
        <v>0</v>
      </c>
      <c r="F68" s="19">
        <f>'Прил №5'!F152</f>
        <v>4409.8999999999996</v>
      </c>
      <c r="G68" s="19">
        <f>'Прил №5'!G152</f>
        <v>5000</v>
      </c>
      <c r="H68" s="19">
        <f>'Прил №5'!H152</f>
        <v>0</v>
      </c>
      <c r="I68" s="19">
        <f>'Прил №5'!I152</f>
        <v>0</v>
      </c>
      <c r="J68" s="18">
        <f t="shared" si="3"/>
        <v>9409.9</v>
      </c>
    </row>
    <row r="69" spans="1:10" ht="300.75" customHeight="1" x14ac:dyDescent="0.25">
      <c r="A69" s="91"/>
      <c r="B69" s="93"/>
      <c r="C69" s="90"/>
      <c r="D69" s="11" t="s">
        <v>8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8">
        <f t="shared" si="3"/>
        <v>0</v>
      </c>
    </row>
    <row r="70" spans="1:10" ht="22.5" customHeight="1" x14ac:dyDescent="0.25">
      <c r="A70" s="92" t="s">
        <v>92</v>
      </c>
      <c r="B70" s="93" t="s">
        <v>68</v>
      </c>
      <c r="C70" s="88" t="s">
        <v>133</v>
      </c>
      <c r="D70" s="47" t="s">
        <v>6</v>
      </c>
      <c r="E70" s="19"/>
      <c r="F70" s="19">
        <f>F71</f>
        <v>1797.1</v>
      </c>
      <c r="G70" s="19">
        <f t="shared" ref="G70:I70" si="17">G71</f>
        <v>0</v>
      </c>
      <c r="H70" s="19">
        <f t="shared" si="17"/>
        <v>0</v>
      </c>
      <c r="I70" s="19">
        <f t="shared" si="17"/>
        <v>0</v>
      </c>
      <c r="J70" s="18">
        <f t="shared" si="3"/>
        <v>1797.1</v>
      </c>
    </row>
    <row r="71" spans="1:10" ht="36.75" customHeight="1" x14ac:dyDescent="0.25">
      <c r="A71" s="92"/>
      <c r="B71" s="93"/>
      <c r="C71" s="89"/>
      <c r="D71" s="47" t="s">
        <v>7</v>
      </c>
      <c r="E71" s="19">
        <f>'Прил №5'!E155</f>
        <v>0</v>
      </c>
      <c r="F71" s="19">
        <f>'Прил №5'!F158</f>
        <v>1797.1</v>
      </c>
      <c r="G71" s="19">
        <f>'Прил №5'!G158</f>
        <v>0</v>
      </c>
      <c r="H71" s="19">
        <f>'Прил №5'!H155</f>
        <v>0</v>
      </c>
      <c r="I71" s="19">
        <f>'Прил №5'!I155</f>
        <v>0</v>
      </c>
      <c r="J71" s="18">
        <f t="shared" si="3"/>
        <v>1797.1</v>
      </c>
    </row>
    <row r="72" spans="1:10" ht="126.75" customHeight="1" x14ac:dyDescent="0.25">
      <c r="A72" s="92"/>
      <c r="B72" s="93"/>
      <c r="C72" s="90"/>
      <c r="D72" s="47" t="s">
        <v>8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8">
        <f t="shared" si="3"/>
        <v>0</v>
      </c>
    </row>
    <row r="73" spans="1:10" ht="18" customHeight="1" x14ac:dyDescent="0.25">
      <c r="A73" s="92" t="s">
        <v>93</v>
      </c>
      <c r="B73" s="93" t="s">
        <v>68</v>
      </c>
      <c r="C73" s="88" t="s">
        <v>132</v>
      </c>
      <c r="D73" s="47" t="s">
        <v>6</v>
      </c>
      <c r="E73" s="19"/>
      <c r="F73" s="19">
        <f>F74</f>
        <v>2612.7999999999997</v>
      </c>
      <c r="G73" s="19">
        <f t="shared" ref="G73:I73" si="18">G74</f>
        <v>0</v>
      </c>
      <c r="H73" s="19">
        <f t="shared" si="18"/>
        <v>0</v>
      </c>
      <c r="I73" s="19">
        <f t="shared" si="18"/>
        <v>0</v>
      </c>
      <c r="J73" s="18">
        <f t="shared" si="3"/>
        <v>2612.7999999999997</v>
      </c>
    </row>
    <row r="74" spans="1:10" ht="36.75" customHeight="1" x14ac:dyDescent="0.25">
      <c r="A74" s="92"/>
      <c r="B74" s="93"/>
      <c r="C74" s="89"/>
      <c r="D74" s="47" t="s">
        <v>7</v>
      </c>
      <c r="E74" s="19"/>
      <c r="F74" s="19">
        <f>'Прил №5'!F164</f>
        <v>2612.7999999999997</v>
      </c>
      <c r="G74" s="19"/>
      <c r="H74" s="19"/>
      <c r="I74" s="19"/>
      <c r="J74" s="18">
        <f t="shared" si="3"/>
        <v>2612.7999999999997</v>
      </c>
    </row>
    <row r="75" spans="1:10" ht="143.25" customHeight="1" x14ac:dyDescent="0.25">
      <c r="A75" s="92"/>
      <c r="B75" s="93"/>
      <c r="C75" s="90"/>
      <c r="D75" s="47" t="s">
        <v>8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8">
        <f t="shared" si="3"/>
        <v>0</v>
      </c>
    </row>
    <row r="76" spans="1:10" x14ac:dyDescent="0.25">
      <c r="A76" s="92" t="s">
        <v>136</v>
      </c>
      <c r="B76" s="93" t="s">
        <v>68</v>
      </c>
      <c r="C76" s="88" t="s">
        <v>137</v>
      </c>
      <c r="D76" s="68" t="s">
        <v>6</v>
      </c>
      <c r="E76" s="19"/>
      <c r="F76" s="19"/>
      <c r="G76" s="19">
        <f>G77</f>
        <v>5000</v>
      </c>
      <c r="H76" s="19"/>
      <c r="I76" s="19"/>
      <c r="J76" s="18">
        <f t="shared" si="3"/>
        <v>5000</v>
      </c>
    </row>
    <row r="77" spans="1:10" ht="30" x14ac:dyDescent="0.25">
      <c r="A77" s="92"/>
      <c r="B77" s="93"/>
      <c r="C77" s="89"/>
      <c r="D77" s="68" t="s">
        <v>7</v>
      </c>
      <c r="E77" s="19"/>
      <c r="F77" s="19"/>
      <c r="G77" s="19">
        <f>'Прил №5'!G170</f>
        <v>5000</v>
      </c>
      <c r="H77" s="19"/>
      <c r="I77" s="19"/>
      <c r="J77" s="18">
        <f t="shared" si="3"/>
        <v>5000</v>
      </c>
    </row>
    <row r="78" spans="1:10" ht="151.5" customHeight="1" x14ac:dyDescent="0.25">
      <c r="A78" s="92"/>
      <c r="B78" s="93"/>
      <c r="C78" s="90"/>
      <c r="D78" s="68" t="s">
        <v>8</v>
      </c>
      <c r="E78" s="19">
        <v>0</v>
      </c>
      <c r="F78" s="19"/>
      <c r="G78" s="19"/>
      <c r="H78" s="19"/>
      <c r="I78" s="19"/>
      <c r="J78" s="18">
        <f t="shared" si="3"/>
        <v>0</v>
      </c>
    </row>
    <row r="79" spans="1:10" x14ac:dyDescent="0.25">
      <c r="A79" s="91">
        <v>13</v>
      </c>
      <c r="B79" s="88" t="s">
        <v>9</v>
      </c>
      <c r="C79" s="88" t="s">
        <v>59</v>
      </c>
      <c r="D79" s="11" t="s">
        <v>6</v>
      </c>
      <c r="E79" s="19">
        <f t="shared" ref="E79:I79" si="19">E80</f>
        <v>16446.599999999999</v>
      </c>
      <c r="F79" s="19">
        <f t="shared" si="19"/>
        <v>16664.3</v>
      </c>
      <c r="G79" s="19">
        <f t="shared" si="19"/>
        <v>17518.400000000001</v>
      </c>
      <c r="H79" s="19">
        <f t="shared" si="19"/>
        <v>17518.400000000001</v>
      </c>
      <c r="I79" s="19">
        <f t="shared" si="19"/>
        <v>17518.400000000001</v>
      </c>
      <c r="J79" s="18">
        <f t="shared" si="3"/>
        <v>85666.1</v>
      </c>
    </row>
    <row r="80" spans="1:10" ht="30" x14ac:dyDescent="0.25">
      <c r="A80" s="91"/>
      <c r="B80" s="89"/>
      <c r="C80" s="89"/>
      <c r="D80" s="11" t="s">
        <v>7</v>
      </c>
      <c r="E80" s="19">
        <f>'Прил №5'!E176</f>
        <v>16446.599999999999</v>
      </c>
      <c r="F80" s="19">
        <f>'Прил №5'!F176</f>
        <v>16664.3</v>
      </c>
      <c r="G80" s="19">
        <f>'Прил №5'!G176</f>
        <v>17518.400000000001</v>
      </c>
      <c r="H80" s="19">
        <f>'Прил №5'!H176</f>
        <v>17518.400000000001</v>
      </c>
      <c r="I80" s="19">
        <f>'Прил №5'!I176</f>
        <v>17518.400000000001</v>
      </c>
      <c r="J80" s="18">
        <f t="shared" si="3"/>
        <v>85666.1</v>
      </c>
    </row>
    <row r="81" spans="1:10" ht="154.5" customHeight="1" x14ac:dyDescent="0.25">
      <c r="A81" s="91"/>
      <c r="B81" s="90"/>
      <c r="C81" s="90"/>
      <c r="D81" s="11" t="s">
        <v>8</v>
      </c>
      <c r="E81" s="19"/>
      <c r="F81" s="19"/>
      <c r="G81" s="19"/>
      <c r="H81" s="19"/>
      <c r="I81" s="19"/>
      <c r="J81" s="18">
        <f t="shared" si="3"/>
        <v>0</v>
      </c>
    </row>
    <row r="82" spans="1:10" ht="16.5" customHeight="1" x14ac:dyDescent="0.25">
      <c r="A82" s="91">
        <v>14</v>
      </c>
      <c r="B82" s="88" t="s">
        <v>9</v>
      </c>
      <c r="C82" s="94" t="s">
        <v>98</v>
      </c>
      <c r="D82" s="25" t="s">
        <v>6</v>
      </c>
      <c r="E82" s="19">
        <f t="shared" ref="E82:I82" si="20">E83</f>
        <v>9374.9</v>
      </c>
      <c r="F82" s="19">
        <f t="shared" si="20"/>
        <v>9806</v>
      </c>
      <c r="G82" s="19">
        <f t="shared" si="20"/>
        <v>10013.5</v>
      </c>
      <c r="H82" s="19">
        <f t="shared" si="20"/>
        <v>10624</v>
      </c>
      <c r="I82" s="19">
        <f t="shared" si="20"/>
        <v>11123.3</v>
      </c>
      <c r="J82" s="18">
        <f t="shared" ref="J82:J144" si="21">SUM(E82:I82)</f>
        <v>50941.7</v>
      </c>
    </row>
    <row r="83" spans="1:10" ht="98.25" customHeight="1" x14ac:dyDescent="0.25">
      <c r="A83" s="91"/>
      <c r="B83" s="89"/>
      <c r="C83" s="95"/>
      <c r="D83" s="27" t="s">
        <v>7</v>
      </c>
      <c r="E83" s="26">
        <f>'Прил №5'!E182</f>
        <v>9374.9</v>
      </c>
      <c r="F83" s="26">
        <f>'Прил №5'!F182</f>
        <v>9806</v>
      </c>
      <c r="G83" s="26">
        <f>'Прил №5'!G182</f>
        <v>10013.5</v>
      </c>
      <c r="H83" s="26">
        <f>'Прил №5'!H182</f>
        <v>10624</v>
      </c>
      <c r="I83" s="26">
        <f>'Прил №5'!I182</f>
        <v>11123.3</v>
      </c>
      <c r="J83" s="84">
        <f t="shared" si="21"/>
        <v>50941.7</v>
      </c>
    </row>
    <row r="84" spans="1:10" ht="109.5" customHeight="1" x14ac:dyDescent="0.25">
      <c r="A84" s="91"/>
      <c r="B84" s="90"/>
      <c r="C84" s="96"/>
      <c r="D84" s="27" t="s">
        <v>8</v>
      </c>
      <c r="E84" s="26"/>
      <c r="F84" s="26"/>
      <c r="G84" s="26"/>
      <c r="H84" s="26"/>
      <c r="I84" s="26"/>
      <c r="J84" s="18">
        <f t="shared" si="21"/>
        <v>0</v>
      </c>
    </row>
    <row r="85" spans="1:10" ht="32.25" customHeight="1" x14ac:dyDescent="0.25">
      <c r="A85" s="91">
        <v>15</v>
      </c>
      <c r="B85" s="88" t="s">
        <v>9</v>
      </c>
      <c r="C85" s="88" t="s">
        <v>56</v>
      </c>
      <c r="D85" s="25" t="s">
        <v>6</v>
      </c>
      <c r="E85" s="20">
        <f t="shared" ref="E85:I85" si="22">E86</f>
        <v>15.1</v>
      </c>
      <c r="F85" s="20">
        <f t="shared" si="22"/>
        <v>23.754000000000001</v>
      </c>
      <c r="G85" s="20">
        <f t="shared" si="22"/>
        <v>31.4</v>
      </c>
      <c r="H85" s="20">
        <f t="shared" si="22"/>
        <v>31.4</v>
      </c>
      <c r="I85" s="20">
        <f t="shared" si="22"/>
        <v>31.4</v>
      </c>
      <c r="J85" s="18">
        <f t="shared" si="21"/>
        <v>133.054</v>
      </c>
    </row>
    <row r="86" spans="1:10" ht="91.5" customHeight="1" x14ac:dyDescent="0.25">
      <c r="A86" s="91"/>
      <c r="B86" s="89"/>
      <c r="C86" s="89"/>
      <c r="D86" s="27" t="s">
        <v>7</v>
      </c>
      <c r="E86" s="26">
        <f>'Прил №5'!E188</f>
        <v>15.1</v>
      </c>
      <c r="F86" s="26">
        <f>'Прил №5'!F188</f>
        <v>23.754000000000001</v>
      </c>
      <c r="G86" s="26">
        <f>'Прил №5'!G188</f>
        <v>31.4</v>
      </c>
      <c r="H86" s="26">
        <f>'Прил №5'!H188</f>
        <v>31.4</v>
      </c>
      <c r="I86" s="26">
        <f>'Прил №5'!I188</f>
        <v>31.4</v>
      </c>
      <c r="J86" s="18">
        <f t="shared" si="21"/>
        <v>133.054</v>
      </c>
    </row>
    <row r="87" spans="1:10" ht="88.5" customHeight="1" x14ac:dyDescent="0.25">
      <c r="A87" s="91"/>
      <c r="B87" s="90"/>
      <c r="C87" s="90"/>
      <c r="D87" s="27" t="s">
        <v>8</v>
      </c>
      <c r="E87" s="26"/>
      <c r="F87" s="26"/>
      <c r="G87" s="26"/>
      <c r="H87" s="26"/>
      <c r="I87" s="26"/>
      <c r="J87" s="18">
        <f t="shared" si="21"/>
        <v>0</v>
      </c>
    </row>
    <row r="88" spans="1:10" x14ac:dyDescent="0.25">
      <c r="A88" s="91">
        <v>16</v>
      </c>
      <c r="B88" s="88" t="s">
        <v>9</v>
      </c>
      <c r="C88" s="88" t="s">
        <v>57</v>
      </c>
      <c r="D88" s="31" t="s">
        <v>6</v>
      </c>
      <c r="E88" s="20">
        <f t="shared" ref="E88:I88" si="23">E89</f>
        <v>2378</v>
      </c>
      <c r="F88" s="20">
        <f t="shared" si="23"/>
        <v>1497.7</v>
      </c>
      <c r="G88" s="20">
        <f t="shared" si="23"/>
        <v>2685</v>
      </c>
      <c r="H88" s="20">
        <f t="shared" si="23"/>
        <v>2685</v>
      </c>
      <c r="I88" s="20">
        <f t="shared" si="23"/>
        <v>2685</v>
      </c>
      <c r="J88" s="18">
        <f t="shared" si="21"/>
        <v>11930.7</v>
      </c>
    </row>
    <row r="89" spans="1:10" ht="30" x14ac:dyDescent="0.25">
      <c r="A89" s="91"/>
      <c r="B89" s="89"/>
      <c r="C89" s="89"/>
      <c r="D89" s="27" t="s">
        <v>7</v>
      </c>
      <c r="E89" s="26">
        <f>'Прил №5'!E197</f>
        <v>2378</v>
      </c>
      <c r="F89" s="26">
        <f>'Прил №5'!F197</f>
        <v>1497.7</v>
      </c>
      <c r="G89" s="26">
        <f>'Прил №5'!G197</f>
        <v>2685</v>
      </c>
      <c r="H89" s="26">
        <f>'Прил №5'!H197</f>
        <v>2685</v>
      </c>
      <c r="I89" s="26">
        <f>'Прил №5'!I197</f>
        <v>2685</v>
      </c>
      <c r="J89" s="18">
        <f t="shared" si="21"/>
        <v>11930.7</v>
      </c>
    </row>
    <row r="90" spans="1:10" ht="30.75" customHeight="1" x14ac:dyDescent="0.25">
      <c r="A90" s="91"/>
      <c r="B90" s="90"/>
      <c r="C90" s="90"/>
      <c r="D90" s="27" t="s">
        <v>8</v>
      </c>
      <c r="E90" s="26"/>
      <c r="F90" s="26"/>
      <c r="G90" s="26"/>
      <c r="H90" s="26"/>
      <c r="I90" s="26"/>
      <c r="J90" s="18">
        <f t="shared" si="21"/>
        <v>0</v>
      </c>
    </row>
    <row r="91" spans="1:10" x14ac:dyDescent="0.25">
      <c r="A91" s="91">
        <v>17</v>
      </c>
      <c r="B91" s="88" t="s">
        <v>9</v>
      </c>
      <c r="C91" s="88" t="s">
        <v>74</v>
      </c>
      <c r="D91" s="40" t="s">
        <v>6</v>
      </c>
      <c r="E91" s="20">
        <f t="shared" ref="E91:I91" si="24">E92</f>
        <v>909.30000000000007</v>
      </c>
      <c r="F91" s="20">
        <f t="shared" si="24"/>
        <v>1212.4000000000001</v>
      </c>
      <c r="G91" s="20">
        <f t="shared" si="24"/>
        <v>909.3</v>
      </c>
      <c r="H91" s="20">
        <f t="shared" si="24"/>
        <v>303.10000000000002</v>
      </c>
      <c r="I91" s="20">
        <f t="shared" si="24"/>
        <v>0</v>
      </c>
      <c r="J91" s="18">
        <f t="shared" si="21"/>
        <v>3334.1</v>
      </c>
    </row>
    <row r="92" spans="1:10" ht="30" x14ac:dyDescent="0.25">
      <c r="A92" s="91"/>
      <c r="B92" s="89"/>
      <c r="C92" s="89"/>
      <c r="D92" s="27" t="s">
        <v>7</v>
      </c>
      <c r="E92" s="26">
        <f>'Прил №5'!E200</f>
        <v>909.30000000000007</v>
      </c>
      <c r="F92" s="26">
        <f>'Прил №5'!F200</f>
        <v>1212.4000000000001</v>
      </c>
      <c r="G92" s="26">
        <f>'Прил №5'!G200</f>
        <v>909.3</v>
      </c>
      <c r="H92" s="26">
        <f>'Прил №5'!H200</f>
        <v>303.10000000000002</v>
      </c>
      <c r="I92" s="26">
        <f>'Прил №5'!I200</f>
        <v>0</v>
      </c>
      <c r="J92" s="18">
        <f t="shared" si="21"/>
        <v>3334.1</v>
      </c>
    </row>
    <row r="93" spans="1:10" ht="167.25" customHeight="1" x14ac:dyDescent="0.25">
      <c r="A93" s="91"/>
      <c r="B93" s="90"/>
      <c r="C93" s="90"/>
      <c r="D93" s="27" t="s">
        <v>8</v>
      </c>
      <c r="E93" s="26"/>
      <c r="F93" s="26"/>
      <c r="G93" s="26"/>
      <c r="H93" s="26"/>
      <c r="I93" s="26"/>
      <c r="J93" s="18">
        <f t="shared" si="21"/>
        <v>0</v>
      </c>
    </row>
    <row r="94" spans="1:10" x14ac:dyDescent="0.25">
      <c r="A94" s="92" t="s">
        <v>75</v>
      </c>
      <c r="B94" s="88" t="s">
        <v>68</v>
      </c>
      <c r="C94" s="88" t="s">
        <v>80</v>
      </c>
      <c r="D94" s="40" t="s">
        <v>6</v>
      </c>
      <c r="E94" s="20">
        <f>E95</f>
        <v>303.10000000000002</v>
      </c>
      <c r="F94" s="20" t="s">
        <v>14</v>
      </c>
      <c r="G94" s="20">
        <f t="shared" ref="G94:I94" si="25">G95</f>
        <v>0</v>
      </c>
      <c r="H94" s="20">
        <f t="shared" si="25"/>
        <v>0</v>
      </c>
      <c r="I94" s="20">
        <f t="shared" si="25"/>
        <v>0</v>
      </c>
      <c r="J94" s="18">
        <f t="shared" si="21"/>
        <v>303.10000000000002</v>
      </c>
    </row>
    <row r="95" spans="1:10" ht="30" x14ac:dyDescent="0.25">
      <c r="A95" s="92"/>
      <c r="B95" s="89"/>
      <c r="C95" s="89"/>
      <c r="D95" s="27" t="s">
        <v>7</v>
      </c>
      <c r="E95" s="26">
        <f>'Прил №5'!E206</f>
        <v>303.10000000000002</v>
      </c>
      <c r="F95" s="26">
        <f>'Прил №5'!F206</f>
        <v>0</v>
      </c>
      <c r="G95" s="26">
        <f>'Прил №5'!G206</f>
        <v>0</v>
      </c>
      <c r="H95" s="26">
        <f>'Прил №5'!H206</f>
        <v>0</v>
      </c>
      <c r="I95" s="26">
        <f>'Прил №5'!I206</f>
        <v>0</v>
      </c>
      <c r="J95" s="18">
        <f t="shared" si="21"/>
        <v>303.10000000000002</v>
      </c>
    </row>
    <row r="96" spans="1:10" ht="286.5" customHeight="1" x14ac:dyDescent="0.25">
      <c r="A96" s="92"/>
      <c r="B96" s="90"/>
      <c r="C96" s="90"/>
      <c r="D96" s="27" t="s">
        <v>8</v>
      </c>
      <c r="E96" s="26"/>
      <c r="F96" s="26"/>
      <c r="G96" s="26"/>
      <c r="H96" s="26"/>
      <c r="I96" s="26"/>
      <c r="J96" s="18">
        <f t="shared" si="21"/>
        <v>0</v>
      </c>
    </row>
    <row r="97" spans="1:10" x14ac:dyDescent="0.25">
      <c r="A97" s="92" t="s">
        <v>76</v>
      </c>
      <c r="B97" s="88" t="s">
        <v>68</v>
      </c>
      <c r="C97" s="88" t="s">
        <v>81</v>
      </c>
      <c r="D97" s="40" t="s">
        <v>6</v>
      </c>
      <c r="E97" s="20">
        <f t="shared" ref="E97:I100" si="26">E98</f>
        <v>303.10000000000002</v>
      </c>
      <c r="F97" s="60">
        <f t="shared" si="26"/>
        <v>0</v>
      </c>
      <c r="G97" s="20">
        <f t="shared" si="26"/>
        <v>0</v>
      </c>
      <c r="H97" s="20">
        <f t="shared" si="26"/>
        <v>0</v>
      </c>
      <c r="I97" s="20">
        <f t="shared" si="26"/>
        <v>0</v>
      </c>
      <c r="J97" s="18">
        <f t="shared" si="21"/>
        <v>303.10000000000002</v>
      </c>
    </row>
    <row r="98" spans="1:10" ht="30" x14ac:dyDescent="0.25">
      <c r="A98" s="92"/>
      <c r="B98" s="89"/>
      <c r="C98" s="89"/>
      <c r="D98" s="27" t="s">
        <v>7</v>
      </c>
      <c r="E98" s="26">
        <f>'Прил №5'!E212</f>
        <v>303.10000000000002</v>
      </c>
      <c r="F98" s="61">
        <f>'Прил №5'!F206</f>
        <v>0</v>
      </c>
      <c r="G98" s="26">
        <f>'Прил №5'!G206</f>
        <v>0</v>
      </c>
      <c r="H98" s="26">
        <f>'Прил №5'!H206</f>
        <v>0</v>
      </c>
      <c r="I98" s="26">
        <f>'Прил №5'!I206</f>
        <v>0</v>
      </c>
      <c r="J98" s="18">
        <f t="shared" si="21"/>
        <v>303.10000000000002</v>
      </c>
    </row>
    <row r="99" spans="1:10" ht="240" customHeight="1" x14ac:dyDescent="0.25">
      <c r="A99" s="92"/>
      <c r="B99" s="90"/>
      <c r="C99" s="90"/>
      <c r="D99" s="27" t="s">
        <v>8</v>
      </c>
      <c r="E99" s="26"/>
      <c r="F99" s="26"/>
      <c r="G99" s="26"/>
      <c r="H99" s="26"/>
      <c r="I99" s="26"/>
      <c r="J99" s="18">
        <f t="shared" si="21"/>
        <v>0</v>
      </c>
    </row>
    <row r="100" spans="1:10" x14ac:dyDescent="0.25">
      <c r="A100" s="92" t="s">
        <v>77</v>
      </c>
      <c r="B100" s="88" t="s">
        <v>68</v>
      </c>
      <c r="C100" s="88" t="s">
        <v>123</v>
      </c>
      <c r="D100" s="40" t="s">
        <v>6</v>
      </c>
      <c r="E100" s="20">
        <f t="shared" ref="E100" si="27">E101</f>
        <v>303.10000000000002</v>
      </c>
      <c r="F100" s="20">
        <f t="shared" si="26"/>
        <v>0</v>
      </c>
      <c r="G100" s="20">
        <f t="shared" si="26"/>
        <v>0</v>
      </c>
      <c r="H100" s="20">
        <f t="shared" si="26"/>
        <v>0</v>
      </c>
      <c r="I100" s="20">
        <f t="shared" si="26"/>
        <v>0</v>
      </c>
      <c r="J100" s="18">
        <f t="shared" si="21"/>
        <v>303.10000000000002</v>
      </c>
    </row>
    <row r="101" spans="1:10" ht="30" x14ac:dyDescent="0.25">
      <c r="A101" s="92"/>
      <c r="B101" s="89"/>
      <c r="C101" s="89"/>
      <c r="D101" s="27" t="s">
        <v>7</v>
      </c>
      <c r="E101" s="26">
        <f>'Прил №5'!E212</f>
        <v>303.10000000000002</v>
      </c>
      <c r="F101" s="26">
        <f>'Прил №5'!F209</f>
        <v>0</v>
      </c>
      <c r="G101" s="26">
        <f>'Прил №5'!G209</f>
        <v>0</v>
      </c>
      <c r="H101" s="26">
        <f>'Прил №5'!H209</f>
        <v>0</v>
      </c>
      <c r="I101" s="26">
        <f>'Прил №5'!I209</f>
        <v>0</v>
      </c>
      <c r="J101" s="18">
        <f t="shared" si="21"/>
        <v>303.10000000000002</v>
      </c>
    </row>
    <row r="102" spans="1:10" ht="242.25" customHeight="1" x14ac:dyDescent="0.25">
      <c r="A102" s="92"/>
      <c r="B102" s="90"/>
      <c r="C102" s="90"/>
      <c r="D102" s="27" t="s">
        <v>8</v>
      </c>
      <c r="E102" s="26">
        <v>0</v>
      </c>
      <c r="F102" s="26">
        <v>0</v>
      </c>
      <c r="G102" s="26">
        <v>0</v>
      </c>
      <c r="H102" s="26">
        <v>0</v>
      </c>
      <c r="I102" s="26">
        <v>0</v>
      </c>
      <c r="J102" s="18">
        <f t="shared" si="21"/>
        <v>0</v>
      </c>
    </row>
    <row r="103" spans="1:10" x14ac:dyDescent="0.25">
      <c r="A103" s="92" t="s">
        <v>82</v>
      </c>
      <c r="B103" s="88" t="s">
        <v>68</v>
      </c>
      <c r="C103" s="88" t="s">
        <v>124</v>
      </c>
      <c r="D103" s="43" t="s">
        <v>6</v>
      </c>
      <c r="E103" s="20">
        <v>0</v>
      </c>
      <c r="F103" s="20">
        <f t="shared" ref="F103:I103" si="28">F104</f>
        <v>303.10000000000002</v>
      </c>
      <c r="G103" s="20">
        <f t="shared" si="28"/>
        <v>0</v>
      </c>
      <c r="H103" s="20">
        <f t="shared" si="28"/>
        <v>0</v>
      </c>
      <c r="I103" s="20">
        <f t="shared" si="28"/>
        <v>0</v>
      </c>
      <c r="J103" s="18">
        <f t="shared" si="21"/>
        <v>303.10000000000002</v>
      </c>
    </row>
    <row r="104" spans="1:10" ht="30" x14ac:dyDescent="0.25">
      <c r="A104" s="92"/>
      <c r="B104" s="89"/>
      <c r="C104" s="89"/>
      <c r="D104" s="27" t="s">
        <v>7</v>
      </c>
      <c r="E104" s="26">
        <v>0</v>
      </c>
      <c r="F104" s="26">
        <f>'Прил №5'!F224</f>
        <v>303.10000000000002</v>
      </c>
      <c r="G104" s="26">
        <f>'Прил №5'!G212</f>
        <v>0</v>
      </c>
      <c r="H104" s="26">
        <f>'Прил №5'!H212</f>
        <v>0</v>
      </c>
      <c r="I104" s="26">
        <f>'Прил №5'!I212</f>
        <v>0</v>
      </c>
      <c r="J104" s="18">
        <f t="shared" si="21"/>
        <v>303.10000000000002</v>
      </c>
    </row>
    <row r="105" spans="1:10" ht="256.5" customHeight="1" x14ac:dyDescent="0.25">
      <c r="A105" s="92"/>
      <c r="B105" s="90"/>
      <c r="C105" s="90"/>
      <c r="D105" s="43" t="s">
        <v>8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18">
        <f t="shared" si="21"/>
        <v>0</v>
      </c>
    </row>
    <row r="106" spans="1:10" x14ac:dyDescent="0.25">
      <c r="A106" s="92" t="s">
        <v>83</v>
      </c>
      <c r="B106" s="88" t="s">
        <v>68</v>
      </c>
      <c r="C106" s="88" t="s">
        <v>125</v>
      </c>
      <c r="D106" s="43" t="s">
        <v>6</v>
      </c>
      <c r="E106" s="20">
        <v>0</v>
      </c>
      <c r="F106" s="20">
        <f t="shared" ref="F106:I106" si="29">F107</f>
        <v>303.10000000000002</v>
      </c>
      <c r="G106" s="20">
        <f t="shared" si="29"/>
        <v>0</v>
      </c>
      <c r="H106" s="20">
        <f t="shared" si="29"/>
        <v>0</v>
      </c>
      <c r="I106" s="20">
        <f t="shared" si="29"/>
        <v>0</v>
      </c>
      <c r="J106" s="18">
        <f t="shared" si="21"/>
        <v>303.10000000000002</v>
      </c>
    </row>
    <row r="107" spans="1:10" ht="30" x14ac:dyDescent="0.25">
      <c r="A107" s="92"/>
      <c r="B107" s="89"/>
      <c r="C107" s="89"/>
      <c r="D107" s="27" t="s">
        <v>7</v>
      </c>
      <c r="E107" s="26">
        <v>0</v>
      </c>
      <c r="F107" s="26">
        <f>'Прил №5'!F230</f>
        <v>303.10000000000002</v>
      </c>
      <c r="G107" s="26">
        <f>'Прил №5'!G215</f>
        <v>0</v>
      </c>
      <c r="H107" s="26">
        <f>'Прил №5'!H215</f>
        <v>0</v>
      </c>
      <c r="I107" s="26">
        <f>'Прил №5'!I215</f>
        <v>0</v>
      </c>
      <c r="J107" s="18">
        <f t="shared" si="21"/>
        <v>303.10000000000002</v>
      </c>
    </row>
    <row r="108" spans="1:10" ht="256.5" customHeight="1" x14ac:dyDescent="0.25">
      <c r="A108" s="92"/>
      <c r="B108" s="90"/>
      <c r="C108" s="90"/>
      <c r="D108" s="43" t="s">
        <v>8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18">
        <f t="shared" si="21"/>
        <v>0</v>
      </c>
    </row>
    <row r="109" spans="1:10" x14ac:dyDescent="0.25">
      <c r="A109" s="92" t="s">
        <v>84</v>
      </c>
      <c r="B109" s="88" t="s">
        <v>68</v>
      </c>
      <c r="C109" s="88" t="s">
        <v>126</v>
      </c>
      <c r="D109" s="43" t="s">
        <v>6</v>
      </c>
      <c r="E109" s="20">
        <v>0</v>
      </c>
      <c r="F109" s="20">
        <f t="shared" ref="F109:I109" si="30">F110</f>
        <v>303.10000000000002</v>
      </c>
      <c r="G109" s="20">
        <f t="shared" si="30"/>
        <v>0</v>
      </c>
      <c r="H109" s="20">
        <f t="shared" si="30"/>
        <v>0</v>
      </c>
      <c r="I109" s="20">
        <f t="shared" si="30"/>
        <v>0</v>
      </c>
      <c r="J109" s="18">
        <f t="shared" si="21"/>
        <v>303.10000000000002</v>
      </c>
    </row>
    <row r="110" spans="1:10" ht="30" x14ac:dyDescent="0.25">
      <c r="A110" s="92"/>
      <c r="B110" s="89"/>
      <c r="C110" s="89"/>
      <c r="D110" s="27" t="s">
        <v>7</v>
      </c>
      <c r="E110" s="26">
        <v>0</v>
      </c>
      <c r="F110" s="26">
        <f>'Прил №5'!F236</f>
        <v>303.10000000000002</v>
      </c>
      <c r="G110" s="26">
        <f>'Прил №5'!G218</f>
        <v>0</v>
      </c>
      <c r="H110" s="26">
        <f>'Прил №5'!H218</f>
        <v>0</v>
      </c>
      <c r="I110" s="26">
        <f>'Прил №5'!I218</f>
        <v>0</v>
      </c>
      <c r="J110" s="18">
        <f t="shared" si="21"/>
        <v>303.10000000000002</v>
      </c>
    </row>
    <row r="111" spans="1:10" ht="241.5" customHeight="1" x14ac:dyDescent="0.25">
      <c r="A111" s="92"/>
      <c r="B111" s="90"/>
      <c r="C111" s="90"/>
      <c r="D111" s="43" t="s">
        <v>8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18">
        <f t="shared" si="21"/>
        <v>0</v>
      </c>
    </row>
    <row r="112" spans="1:10" x14ac:dyDescent="0.25">
      <c r="A112" s="92" t="s">
        <v>85</v>
      </c>
      <c r="B112" s="88" t="s">
        <v>68</v>
      </c>
      <c r="C112" s="88" t="s">
        <v>127</v>
      </c>
      <c r="D112" s="43" t="s">
        <v>6</v>
      </c>
      <c r="E112" s="20">
        <v>0</v>
      </c>
      <c r="F112" s="20">
        <f t="shared" ref="F112:I112" si="31">F113</f>
        <v>303.10000000000002</v>
      </c>
      <c r="G112" s="20">
        <f t="shared" si="31"/>
        <v>0</v>
      </c>
      <c r="H112" s="20">
        <f t="shared" si="31"/>
        <v>0</v>
      </c>
      <c r="I112" s="20">
        <f t="shared" si="31"/>
        <v>0</v>
      </c>
      <c r="J112" s="18">
        <f t="shared" si="21"/>
        <v>303.10000000000002</v>
      </c>
    </row>
    <row r="113" spans="1:10" ht="30" x14ac:dyDescent="0.25">
      <c r="A113" s="92"/>
      <c r="B113" s="89"/>
      <c r="C113" s="89"/>
      <c r="D113" s="27" t="s">
        <v>7</v>
      </c>
      <c r="E113" s="26">
        <v>0</v>
      </c>
      <c r="F113" s="26">
        <f>'Прил №5'!F242</f>
        <v>303.10000000000002</v>
      </c>
      <c r="G113" s="26">
        <f>'Прил №5'!G221</f>
        <v>0</v>
      </c>
      <c r="H113" s="26">
        <f>'Прил №5'!H221</f>
        <v>0</v>
      </c>
      <c r="I113" s="26">
        <f>'Прил №5'!I221</f>
        <v>0</v>
      </c>
      <c r="J113" s="18">
        <f t="shared" si="21"/>
        <v>303.10000000000002</v>
      </c>
    </row>
    <row r="114" spans="1:10" ht="287.25" customHeight="1" x14ac:dyDescent="0.25">
      <c r="A114" s="92"/>
      <c r="B114" s="90"/>
      <c r="C114" s="90"/>
      <c r="D114" s="43" t="s">
        <v>8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18">
        <f t="shared" si="21"/>
        <v>0</v>
      </c>
    </row>
    <row r="115" spans="1:10" x14ac:dyDescent="0.25">
      <c r="A115" s="92" t="s">
        <v>138</v>
      </c>
      <c r="B115" s="88" t="s">
        <v>68</v>
      </c>
      <c r="C115" s="88" t="s">
        <v>141</v>
      </c>
      <c r="D115" s="71" t="s">
        <v>6</v>
      </c>
      <c r="E115" s="26">
        <v>0</v>
      </c>
      <c r="F115" s="26">
        <v>0</v>
      </c>
      <c r="G115" s="26">
        <f>G116</f>
        <v>303.10000000000002</v>
      </c>
      <c r="H115" s="26">
        <v>0</v>
      </c>
      <c r="I115" s="26">
        <v>0</v>
      </c>
      <c r="J115" s="18">
        <f t="shared" si="21"/>
        <v>303.10000000000002</v>
      </c>
    </row>
    <row r="116" spans="1:10" ht="30" x14ac:dyDescent="0.25">
      <c r="A116" s="92"/>
      <c r="B116" s="89"/>
      <c r="C116" s="89"/>
      <c r="D116" s="27" t="s">
        <v>7</v>
      </c>
      <c r="E116" s="26">
        <v>0</v>
      </c>
      <c r="F116" s="26">
        <v>0</v>
      </c>
      <c r="G116" s="26">
        <v>303.10000000000002</v>
      </c>
      <c r="H116" s="26">
        <v>0</v>
      </c>
      <c r="I116" s="26">
        <v>0</v>
      </c>
      <c r="J116" s="18">
        <f t="shared" si="21"/>
        <v>303.10000000000002</v>
      </c>
    </row>
    <row r="117" spans="1:10" ht="243" customHeight="1" x14ac:dyDescent="0.25">
      <c r="A117" s="92"/>
      <c r="B117" s="90"/>
      <c r="C117" s="90"/>
      <c r="D117" s="71" t="s">
        <v>8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18">
        <f t="shared" si="21"/>
        <v>0</v>
      </c>
    </row>
    <row r="118" spans="1:10" x14ac:dyDescent="0.25">
      <c r="A118" s="92" t="s">
        <v>139</v>
      </c>
      <c r="B118" s="88" t="s">
        <v>68</v>
      </c>
      <c r="C118" s="88" t="s">
        <v>142</v>
      </c>
      <c r="D118" s="71" t="s">
        <v>6</v>
      </c>
      <c r="E118" s="26">
        <v>0</v>
      </c>
      <c r="F118" s="26">
        <v>0</v>
      </c>
      <c r="G118" s="26">
        <f>G119</f>
        <v>303.10000000000002</v>
      </c>
      <c r="H118" s="26">
        <v>0</v>
      </c>
      <c r="I118" s="26">
        <v>0</v>
      </c>
      <c r="J118" s="18">
        <f t="shared" si="21"/>
        <v>303.10000000000002</v>
      </c>
    </row>
    <row r="119" spans="1:10" ht="30" x14ac:dyDescent="0.25">
      <c r="A119" s="92"/>
      <c r="B119" s="89"/>
      <c r="C119" s="89"/>
      <c r="D119" s="27" t="s">
        <v>7</v>
      </c>
      <c r="E119" s="26">
        <v>0</v>
      </c>
      <c r="F119" s="26">
        <v>0</v>
      </c>
      <c r="G119" s="26">
        <v>303.10000000000002</v>
      </c>
      <c r="H119" s="26">
        <v>0</v>
      </c>
      <c r="I119" s="26">
        <v>0</v>
      </c>
      <c r="J119" s="18">
        <f t="shared" si="21"/>
        <v>303.10000000000002</v>
      </c>
    </row>
    <row r="120" spans="1:10" ht="243" customHeight="1" x14ac:dyDescent="0.25">
      <c r="A120" s="92"/>
      <c r="B120" s="90"/>
      <c r="C120" s="90"/>
      <c r="D120" s="71" t="s">
        <v>8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18">
        <f t="shared" si="21"/>
        <v>0</v>
      </c>
    </row>
    <row r="121" spans="1:10" x14ac:dyDescent="0.25">
      <c r="A121" s="92" t="s">
        <v>140</v>
      </c>
      <c r="B121" s="88" t="s">
        <v>68</v>
      </c>
      <c r="C121" s="88" t="s">
        <v>143</v>
      </c>
      <c r="D121" s="71" t="s">
        <v>6</v>
      </c>
      <c r="E121" s="26">
        <v>0</v>
      </c>
      <c r="F121" s="26">
        <v>0</v>
      </c>
      <c r="G121" s="26">
        <f>G122</f>
        <v>303.10000000000002</v>
      </c>
      <c r="H121" s="26">
        <v>0</v>
      </c>
      <c r="I121" s="26">
        <v>0</v>
      </c>
      <c r="J121" s="18">
        <f t="shared" si="21"/>
        <v>303.10000000000002</v>
      </c>
    </row>
    <row r="122" spans="1:10" ht="30" x14ac:dyDescent="0.25">
      <c r="A122" s="92"/>
      <c r="B122" s="89"/>
      <c r="C122" s="89"/>
      <c r="D122" s="27" t="s">
        <v>7</v>
      </c>
      <c r="E122" s="26">
        <v>0</v>
      </c>
      <c r="F122" s="26">
        <v>0</v>
      </c>
      <c r="G122" s="26">
        <v>303.10000000000002</v>
      </c>
      <c r="H122" s="26">
        <v>0</v>
      </c>
      <c r="I122" s="26">
        <v>0</v>
      </c>
      <c r="J122" s="18">
        <f t="shared" si="21"/>
        <v>303.10000000000002</v>
      </c>
    </row>
    <row r="123" spans="1:10" ht="243" customHeight="1" x14ac:dyDescent="0.25">
      <c r="A123" s="92"/>
      <c r="B123" s="90"/>
      <c r="C123" s="90"/>
      <c r="D123" s="71" t="s">
        <v>8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18">
        <f t="shared" si="21"/>
        <v>0</v>
      </c>
    </row>
    <row r="124" spans="1:10" x14ac:dyDescent="0.25">
      <c r="A124" s="92" t="s">
        <v>155</v>
      </c>
      <c r="B124" s="88" t="s">
        <v>68</v>
      </c>
      <c r="C124" s="88" t="s">
        <v>154</v>
      </c>
      <c r="D124" s="75" t="s">
        <v>6</v>
      </c>
      <c r="E124" s="26"/>
      <c r="F124" s="26"/>
      <c r="G124" s="26"/>
      <c r="H124" s="26">
        <f>H125</f>
        <v>303.10000000000002</v>
      </c>
      <c r="I124" s="26"/>
      <c r="J124" s="18">
        <f t="shared" si="21"/>
        <v>303.10000000000002</v>
      </c>
    </row>
    <row r="125" spans="1:10" ht="30" x14ac:dyDescent="0.25">
      <c r="A125" s="92"/>
      <c r="B125" s="89"/>
      <c r="C125" s="89"/>
      <c r="D125" s="75" t="s">
        <v>7</v>
      </c>
      <c r="E125" s="26"/>
      <c r="F125" s="26"/>
      <c r="G125" s="26"/>
      <c r="H125" s="26">
        <f>'Прил №5'!H266</f>
        <v>303.10000000000002</v>
      </c>
      <c r="I125" s="26"/>
      <c r="J125" s="18">
        <f t="shared" si="21"/>
        <v>303.10000000000002</v>
      </c>
    </row>
    <row r="126" spans="1:10" ht="271.5" customHeight="1" x14ac:dyDescent="0.25">
      <c r="A126" s="92"/>
      <c r="B126" s="90"/>
      <c r="C126" s="90"/>
      <c r="D126" s="82" t="s">
        <v>8</v>
      </c>
      <c r="E126" s="26"/>
      <c r="F126" s="26"/>
      <c r="G126" s="26"/>
      <c r="H126" s="26"/>
      <c r="I126" s="26"/>
      <c r="J126" s="18">
        <f t="shared" si="21"/>
        <v>0</v>
      </c>
    </row>
    <row r="127" spans="1:10" ht="15" customHeight="1" x14ac:dyDescent="0.25">
      <c r="A127" s="85" t="s">
        <v>95</v>
      </c>
      <c r="B127" s="85" t="s">
        <v>9</v>
      </c>
      <c r="C127" s="88" t="s">
        <v>96</v>
      </c>
      <c r="D127" s="48" t="s">
        <v>6</v>
      </c>
      <c r="E127" s="20">
        <v>0</v>
      </c>
      <c r="F127" s="20">
        <v>0</v>
      </c>
      <c r="G127" s="20">
        <v>0</v>
      </c>
      <c r="H127" s="20">
        <v>0</v>
      </c>
      <c r="I127" s="20">
        <v>0</v>
      </c>
      <c r="J127" s="18">
        <f t="shared" si="21"/>
        <v>0</v>
      </c>
    </row>
    <row r="128" spans="1:10" ht="30" x14ac:dyDescent="0.25">
      <c r="A128" s="86"/>
      <c r="B128" s="86"/>
      <c r="C128" s="89"/>
      <c r="D128" s="27" t="s">
        <v>7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18">
        <f t="shared" si="21"/>
        <v>0</v>
      </c>
    </row>
    <row r="129" spans="1:10" x14ac:dyDescent="0.25">
      <c r="A129" s="87"/>
      <c r="B129" s="87"/>
      <c r="C129" s="90"/>
      <c r="D129" s="49" t="s">
        <v>8</v>
      </c>
      <c r="E129" s="20" t="s">
        <v>14</v>
      </c>
      <c r="F129" s="20" t="s">
        <v>14</v>
      </c>
      <c r="G129" s="20" t="s">
        <v>14</v>
      </c>
      <c r="H129" s="20" t="s">
        <v>14</v>
      </c>
      <c r="I129" s="20" t="s">
        <v>14</v>
      </c>
      <c r="J129" s="18">
        <f t="shared" si="21"/>
        <v>0</v>
      </c>
    </row>
    <row r="130" spans="1:10" ht="15" customHeight="1" x14ac:dyDescent="0.25">
      <c r="A130" s="85" t="s">
        <v>116</v>
      </c>
      <c r="B130" s="85" t="s">
        <v>9</v>
      </c>
      <c r="C130" s="88" t="s">
        <v>117</v>
      </c>
      <c r="D130" s="59" t="s">
        <v>6</v>
      </c>
      <c r="E130" s="20">
        <f>E131</f>
        <v>0</v>
      </c>
      <c r="F130" s="20">
        <f>F131</f>
        <v>2159.6999999999998</v>
      </c>
      <c r="G130" s="20">
        <f t="shared" ref="G130:I130" si="32">G131</f>
        <v>0</v>
      </c>
      <c r="H130" s="20">
        <f t="shared" si="32"/>
        <v>0</v>
      </c>
      <c r="I130" s="20">
        <f t="shared" si="32"/>
        <v>0</v>
      </c>
      <c r="J130" s="18">
        <f t="shared" si="21"/>
        <v>2159.6999999999998</v>
      </c>
    </row>
    <row r="131" spans="1:10" ht="30" x14ac:dyDescent="0.25">
      <c r="A131" s="86"/>
      <c r="B131" s="86"/>
      <c r="C131" s="89"/>
      <c r="D131" s="27" t="s">
        <v>7</v>
      </c>
      <c r="E131" s="20">
        <f>'Прил №5'!E280</f>
        <v>0</v>
      </c>
      <c r="F131" s="20">
        <f>'Прил №5'!F280</f>
        <v>2159.6999999999998</v>
      </c>
      <c r="G131" s="20">
        <v>0</v>
      </c>
      <c r="H131" s="20">
        <v>0</v>
      </c>
      <c r="I131" s="20">
        <v>0</v>
      </c>
      <c r="J131" s="18">
        <f t="shared" si="21"/>
        <v>2159.6999999999998</v>
      </c>
    </row>
    <row r="132" spans="1:10" ht="48.75" customHeight="1" x14ac:dyDescent="0.25">
      <c r="A132" s="87"/>
      <c r="B132" s="87"/>
      <c r="C132" s="90"/>
      <c r="D132" s="49" t="s">
        <v>8</v>
      </c>
      <c r="E132" s="20" t="s">
        <v>14</v>
      </c>
      <c r="F132" s="20" t="s">
        <v>14</v>
      </c>
      <c r="G132" s="20" t="s">
        <v>14</v>
      </c>
      <c r="H132" s="20" t="s">
        <v>14</v>
      </c>
      <c r="I132" s="20" t="s">
        <v>14</v>
      </c>
      <c r="J132" s="18">
        <f t="shared" si="21"/>
        <v>0</v>
      </c>
    </row>
    <row r="133" spans="1:10" x14ac:dyDescent="0.25">
      <c r="A133" s="85">
        <v>20</v>
      </c>
      <c r="B133" s="85" t="s">
        <v>9</v>
      </c>
      <c r="C133" s="88" t="s">
        <v>120</v>
      </c>
      <c r="D133" s="62" t="s">
        <v>6</v>
      </c>
      <c r="E133" s="20">
        <f>E134</f>
        <v>0</v>
      </c>
      <c r="F133" s="20">
        <f>F134</f>
        <v>97.6</v>
      </c>
      <c r="G133" s="20">
        <f t="shared" ref="G133:I133" si="33">G134</f>
        <v>174.1</v>
      </c>
      <c r="H133" s="20">
        <f t="shared" si="33"/>
        <v>0</v>
      </c>
      <c r="I133" s="20">
        <f t="shared" si="33"/>
        <v>0</v>
      </c>
      <c r="J133" s="18">
        <f t="shared" si="21"/>
        <v>271.7</v>
      </c>
    </row>
    <row r="134" spans="1:10" ht="30" x14ac:dyDescent="0.25">
      <c r="A134" s="86"/>
      <c r="B134" s="86"/>
      <c r="C134" s="89"/>
      <c r="D134" s="27" t="s">
        <v>7</v>
      </c>
      <c r="E134" s="20">
        <f>'Прил №5'!E284</f>
        <v>0</v>
      </c>
      <c r="F134" s="20">
        <f>'Прил №5'!F284</f>
        <v>97.6</v>
      </c>
      <c r="G134" s="20">
        <f>'Прил №5'!G284</f>
        <v>174.1</v>
      </c>
      <c r="H134" s="20">
        <f>'Прил №5'!H284</f>
        <v>0</v>
      </c>
      <c r="I134" s="20">
        <f>'Прил №5'!I284</f>
        <v>0</v>
      </c>
      <c r="J134" s="18">
        <f t="shared" si="21"/>
        <v>271.7</v>
      </c>
    </row>
    <row r="135" spans="1:10" x14ac:dyDescent="0.25">
      <c r="A135" s="87"/>
      <c r="B135" s="87"/>
      <c r="C135" s="90"/>
      <c r="D135" s="49" t="s">
        <v>8</v>
      </c>
      <c r="E135" s="20" t="s">
        <v>14</v>
      </c>
      <c r="F135" s="20" t="s">
        <v>14</v>
      </c>
      <c r="G135" s="20" t="s">
        <v>14</v>
      </c>
      <c r="H135" s="20" t="s">
        <v>14</v>
      </c>
      <c r="I135" s="20" t="s">
        <v>14</v>
      </c>
      <c r="J135" s="18">
        <f t="shared" si="21"/>
        <v>0</v>
      </c>
    </row>
    <row r="136" spans="1:10" x14ac:dyDescent="0.25">
      <c r="A136" s="85">
        <v>21</v>
      </c>
      <c r="B136" s="85" t="s">
        <v>9</v>
      </c>
      <c r="C136" s="88" t="s">
        <v>156</v>
      </c>
      <c r="D136" s="67" t="s">
        <v>6</v>
      </c>
      <c r="E136" s="20">
        <f>E137</f>
        <v>0</v>
      </c>
      <c r="F136" s="20">
        <f>F137</f>
        <v>612.4</v>
      </c>
      <c r="G136" s="20">
        <f t="shared" ref="G136:I136" si="34">G137</f>
        <v>1937.8999999999999</v>
      </c>
      <c r="H136" s="20">
        <f t="shared" si="34"/>
        <v>1910.35</v>
      </c>
      <c r="I136" s="20">
        <f t="shared" si="34"/>
        <v>1910.35</v>
      </c>
      <c r="J136" s="18">
        <f t="shared" si="21"/>
        <v>6371</v>
      </c>
    </row>
    <row r="137" spans="1:10" ht="30" x14ac:dyDescent="0.25">
      <c r="A137" s="86"/>
      <c r="B137" s="86"/>
      <c r="C137" s="89"/>
      <c r="D137" s="27" t="s">
        <v>7</v>
      </c>
      <c r="E137" s="20">
        <f>'Прил №5'!E290</f>
        <v>0</v>
      </c>
      <c r="F137" s="20">
        <f>'Прил №5'!F290</f>
        <v>612.4</v>
      </c>
      <c r="G137" s="20">
        <f>'Прил №5'!G290</f>
        <v>1937.8999999999999</v>
      </c>
      <c r="H137" s="20">
        <f>'Прил №5'!H290</f>
        <v>1910.35</v>
      </c>
      <c r="I137" s="20">
        <f>'Прил №5'!I290</f>
        <v>1910.35</v>
      </c>
      <c r="J137" s="18">
        <f t="shared" si="21"/>
        <v>6371</v>
      </c>
    </row>
    <row r="138" spans="1:10" ht="65.25" customHeight="1" x14ac:dyDescent="0.25">
      <c r="A138" s="87"/>
      <c r="B138" s="87"/>
      <c r="C138" s="90"/>
      <c r="D138" s="49" t="s">
        <v>8</v>
      </c>
      <c r="E138" s="20" t="s">
        <v>14</v>
      </c>
      <c r="F138" s="20" t="s">
        <v>14</v>
      </c>
      <c r="G138" s="20" t="s">
        <v>14</v>
      </c>
      <c r="H138" s="20" t="s">
        <v>14</v>
      </c>
      <c r="I138" s="20" t="s">
        <v>14</v>
      </c>
      <c r="J138" s="18">
        <f t="shared" si="21"/>
        <v>0</v>
      </c>
    </row>
    <row r="139" spans="1:10" x14ac:dyDescent="0.25">
      <c r="A139" s="85">
        <v>22</v>
      </c>
      <c r="B139" s="85" t="s">
        <v>9</v>
      </c>
      <c r="C139" s="88" t="s">
        <v>145</v>
      </c>
      <c r="D139" s="68" t="s">
        <v>6</v>
      </c>
      <c r="E139" s="20">
        <f>E140</f>
        <v>0</v>
      </c>
      <c r="F139" s="20">
        <f>F140</f>
        <v>433.5</v>
      </c>
      <c r="G139" s="20">
        <f t="shared" ref="G139:I139" si="35">G140</f>
        <v>0</v>
      </c>
      <c r="H139" s="20">
        <f t="shared" si="35"/>
        <v>0</v>
      </c>
      <c r="I139" s="20">
        <f t="shared" si="35"/>
        <v>0</v>
      </c>
      <c r="J139" s="18">
        <f t="shared" si="21"/>
        <v>433.5</v>
      </c>
    </row>
    <row r="140" spans="1:10" ht="30" x14ac:dyDescent="0.25">
      <c r="A140" s="86"/>
      <c r="B140" s="86"/>
      <c r="C140" s="89"/>
      <c r="D140" s="27" t="s">
        <v>7</v>
      </c>
      <c r="E140" s="20">
        <f>'Прил №5'!E296</f>
        <v>0</v>
      </c>
      <c r="F140" s="20">
        <f>'Прил №5'!F296</f>
        <v>433.5</v>
      </c>
      <c r="G140" s="70">
        <v>0</v>
      </c>
      <c r="H140" s="70">
        <v>0</v>
      </c>
      <c r="I140" s="70">
        <v>0</v>
      </c>
      <c r="J140" s="18">
        <f t="shared" si="21"/>
        <v>433.5</v>
      </c>
    </row>
    <row r="141" spans="1:10" ht="63" customHeight="1" x14ac:dyDescent="0.25">
      <c r="A141" s="87"/>
      <c r="B141" s="87"/>
      <c r="C141" s="90"/>
      <c r="D141" s="49" t="s">
        <v>8</v>
      </c>
      <c r="E141" s="20" t="s">
        <v>14</v>
      </c>
      <c r="F141" s="20" t="s">
        <v>14</v>
      </c>
      <c r="G141" s="20" t="s">
        <v>14</v>
      </c>
      <c r="H141" s="20" t="s">
        <v>14</v>
      </c>
      <c r="I141" s="20" t="s">
        <v>14</v>
      </c>
      <c r="J141" s="18">
        <f t="shared" si="21"/>
        <v>0</v>
      </c>
    </row>
    <row r="142" spans="1:10" x14ac:dyDescent="0.25">
      <c r="A142" s="85">
        <v>23</v>
      </c>
      <c r="B142" s="85" t="s">
        <v>9</v>
      </c>
      <c r="C142" s="88" t="s">
        <v>144</v>
      </c>
      <c r="D142" s="68" t="s">
        <v>6</v>
      </c>
      <c r="E142" s="20">
        <f>E143</f>
        <v>0</v>
      </c>
      <c r="F142" s="20">
        <f>F143</f>
        <v>0</v>
      </c>
      <c r="G142" s="20">
        <f t="shared" ref="G142:I142" si="36">G143</f>
        <v>640.1</v>
      </c>
      <c r="H142" s="20">
        <f t="shared" si="36"/>
        <v>0</v>
      </c>
      <c r="I142" s="20">
        <f t="shared" si="36"/>
        <v>0</v>
      </c>
      <c r="J142" s="18">
        <f t="shared" si="21"/>
        <v>640.1</v>
      </c>
    </row>
    <row r="143" spans="1:10" ht="30" x14ac:dyDescent="0.25">
      <c r="A143" s="86"/>
      <c r="B143" s="86"/>
      <c r="C143" s="89"/>
      <c r="D143" s="27" t="s">
        <v>7</v>
      </c>
      <c r="E143" s="20">
        <v>0</v>
      </c>
      <c r="F143" s="20">
        <v>0</v>
      </c>
      <c r="G143" s="20">
        <f>'Прил №5'!G302</f>
        <v>640.1</v>
      </c>
      <c r="H143" s="20">
        <f>'Прил №5'!H302</f>
        <v>0</v>
      </c>
      <c r="I143" s="20">
        <f>'Прил №5'!I302</f>
        <v>0</v>
      </c>
      <c r="J143" s="18">
        <f t="shared" si="21"/>
        <v>640.1</v>
      </c>
    </row>
    <row r="144" spans="1:10" ht="30.75" customHeight="1" x14ac:dyDescent="0.25">
      <c r="A144" s="87"/>
      <c r="B144" s="87"/>
      <c r="C144" s="90"/>
      <c r="D144" s="49" t="s">
        <v>8</v>
      </c>
      <c r="E144" s="20" t="s">
        <v>14</v>
      </c>
      <c r="F144" s="20" t="s">
        <v>14</v>
      </c>
      <c r="G144" s="20" t="s">
        <v>14</v>
      </c>
      <c r="H144" s="20" t="s">
        <v>14</v>
      </c>
      <c r="I144" s="20" t="s">
        <v>14</v>
      </c>
      <c r="J144" s="18">
        <f t="shared" si="21"/>
        <v>0</v>
      </c>
    </row>
  </sheetData>
  <mergeCells count="137">
    <mergeCell ref="A130:A132"/>
    <mergeCell ref="B130:B132"/>
    <mergeCell ref="C130:C132"/>
    <mergeCell ref="A127:A129"/>
    <mergeCell ref="B127:B129"/>
    <mergeCell ref="C127:C129"/>
    <mergeCell ref="A109:A111"/>
    <mergeCell ref="B112:B114"/>
    <mergeCell ref="C112:C114"/>
    <mergeCell ref="A115:A117"/>
    <mergeCell ref="B115:B117"/>
    <mergeCell ref="C115:C117"/>
    <mergeCell ref="A118:A120"/>
    <mergeCell ref="B118:B120"/>
    <mergeCell ref="C118:C120"/>
    <mergeCell ref="A121:A123"/>
    <mergeCell ref="B121:B123"/>
    <mergeCell ref="C121:C123"/>
    <mergeCell ref="A124:A126"/>
    <mergeCell ref="B124:B126"/>
    <mergeCell ref="C124:C126"/>
    <mergeCell ref="A100:A102"/>
    <mergeCell ref="B100:B102"/>
    <mergeCell ref="C100:C102"/>
    <mergeCell ref="A103:A105"/>
    <mergeCell ref="B103:B105"/>
    <mergeCell ref="C103:C105"/>
    <mergeCell ref="A106:A108"/>
    <mergeCell ref="B106:B108"/>
    <mergeCell ref="C106:C108"/>
    <mergeCell ref="B34:B36"/>
    <mergeCell ref="A34:A36"/>
    <mergeCell ref="C55:C57"/>
    <mergeCell ref="B55:B57"/>
    <mergeCell ref="A55:A57"/>
    <mergeCell ref="C64:C66"/>
    <mergeCell ref="B64:B66"/>
    <mergeCell ref="A64:A66"/>
    <mergeCell ref="C34:C36"/>
    <mergeCell ref="A37:A39"/>
    <mergeCell ref="B37:B39"/>
    <mergeCell ref="C43:C45"/>
    <mergeCell ref="C46:C48"/>
    <mergeCell ref="C40:C42"/>
    <mergeCell ref="A43:A45"/>
    <mergeCell ref="B43:B45"/>
    <mergeCell ref="C37:C39"/>
    <mergeCell ref="A46:A48"/>
    <mergeCell ref="B46:B48"/>
    <mergeCell ref="A40:A42"/>
    <mergeCell ref="B40:B42"/>
    <mergeCell ref="B61:B63"/>
    <mergeCell ref="A61:A63"/>
    <mergeCell ref="C61:C63"/>
    <mergeCell ref="C49:C51"/>
    <mergeCell ref="A49:A51"/>
    <mergeCell ref="B49:B51"/>
    <mergeCell ref="C52:C54"/>
    <mergeCell ref="B52:B54"/>
    <mergeCell ref="A52:A54"/>
    <mergeCell ref="A58:A60"/>
    <mergeCell ref="B58:B60"/>
    <mergeCell ref="C58:C60"/>
    <mergeCell ref="H2:J2"/>
    <mergeCell ref="A14:A15"/>
    <mergeCell ref="D14:D15"/>
    <mergeCell ref="B16:B18"/>
    <mergeCell ref="C16:C18"/>
    <mergeCell ref="H4:I4"/>
    <mergeCell ref="E14:J14"/>
    <mergeCell ref="C14:C15"/>
    <mergeCell ref="A16:A18"/>
    <mergeCell ref="B14:B15"/>
    <mergeCell ref="A12:J12"/>
    <mergeCell ref="C31:C33"/>
    <mergeCell ref="B25:B27"/>
    <mergeCell ref="A19:A21"/>
    <mergeCell ref="B19:B21"/>
    <mergeCell ref="C28:C30"/>
    <mergeCell ref="A28:A30"/>
    <mergeCell ref="B31:B33"/>
    <mergeCell ref="A31:A33"/>
    <mergeCell ref="C19:C21"/>
    <mergeCell ref="C25:C27"/>
    <mergeCell ref="A22:A24"/>
    <mergeCell ref="B22:B24"/>
    <mergeCell ref="C22:C24"/>
    <mergeCell ref="A25:A27"/>
    <mergeCell ref="B28:B30"/>
    <mergeCell ref="A67:A69"/>
    <mergeCell ref="B67:B69"/>
    <mergeCell ref="C88:C90"/>
    <mergeCell ref="C85:C87"/>
    <mergeCell ref="A85:A87"/>
    <mergeCell ref="B85:B87"/>
    <mergeCell ref="C82:C84"/>
    <mergeCell ref="A88:A90"/>
    <mergeCell ref="B88:B90"/>
    <mergeCell ref="A82:A84"/>
    <mergeCell ref="B82:B84"/>
    <mergeCell ref="C67:C69"/>
    <mergeCell ref="A79:A81"/>
    <mergeCell ref="B79:B81"/>
    <mergeCell ref="C79:C81"/>
    <mergeCell ref="A70:A72"/>
    <mergeCell ref="B70:B72"/>
    <mergeCell ref="C70:C72"/>
    <mergeCell ref="A73:A75"/>
    <mergeCell ref="B73:B75"/>
    <mergeCell ref="C73:C75"/>
    <mergeCell ref="A76:A78"/>
    <mergeCell ref="B76:B78"/>
    <mergeCell ref="C76:C78"/>
    <mergeCell ref="A139:A141"/>
    <mergeCell ref="B139:B141"/>
    <mergeCell ref="C139:C141"/>
    <mergeCell ref="A142:A144"/>
    <mergeCell ref="B142:B144"/>
    <mergeCell ref="C142:C144"/>
    <mergeCell ref="A91:A93"/>
    <mergeCell ref="B91:B93"/>
    <mergeCell ref="C91:C93"/>
    <mergeCell ref="A94:A96"/>
    <mergeCell ref="B94:B96"/>
    <mergeCell ref="C94:C96"/>
    <mergeCell ref="A97:A99"/>
    <mergeCell ref="B97:B99"/>
    <mergeCell ref="C97:C99"/>
    <mergeCell ref="B109:B111"/>
    <mergeCell ref="C109:C111"/>
    <mergeCell ref="A112:A114"/>
    <mergeCell ref="A136:A138"/>
    <mergeCell ref="B136:B138"/>
    <mergeCell ref="C136:C138"/>
    <mergeCell ref="A133:A135"/>
    <mergeCell ref="B133:B135"/>
    <mergeCell ref="C133:C135"/>
  </mergeCells>
  <pageMargins left="0.70866141732283472" right="0.70866141732283472" top="0.74803149606299213" bottom="0.35433070866141736" header="0.31496062992125984" footer="0.31496062992125984"/>
  <pageSetup paperSize="9" scale="48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U307"/>
  <sheetViews>
    <sheetView zoomScale="80" zoomScaleNormal="80" zoomScaleSheetLayoutView="80" workbookViewId="0">
      <pane xSplit="4" topLeftCell="E1" activePane="topRight" state="frozen"/>
      <selection pane="topRight" activeCell="H10" sqref="H10"/>
    </sheetView>
  </sheetViews>
  <sheetFormatPr defaultRowHeight="15" x14ac:dyDescent="0.25"/>
  <cols>
    <col min="1" max="1" width="5.28515625" style="6" customWidth="1"/>
    <col min="2" max="2" width="16.85546875" style="6" customWidth="1"/>
    <col min="3" max="3" width="27.28515625" style="6" customWidth="1"/>
    <col min="4" max="4" width="33.85546875" style="6" customWidth="1"/>
    <col min="5" max="5" width="14.7109375" style="2" customWidth="1"/>
    <col min="6" max="6" width="15.28515625" style="1" customWidth="1"/>
    <col min="7" max="7" width="15.7109375" style="2" customWidth="1"/>
    <col min="8" max="9" width="15.7109375" style="1" customWidth="1"/>
    <col min="10" max="10" width="17.5703125" style="2" customWidth="1"/>
    <col min="11" max="11" width="15" style="6" bestFit="1" customWidth="1"/>
    <col min="12" max="12" width="13" style="6" customWidth="1"/>
    <col min="13" max="13" width="11" style="6" bestFit="1" customWidth="1"/>
    <col min="14" max="14" width="11.140625" style="6" customWidth="1"/>
    <col min="15" max="16384" width="9.140625" style="6"/>
  </cols>
  <sheetData>
    <row r="1" spans="1:21" x14ac:dyDescent="0.25">
      <c r="F1" s="2"/>
      <c r="H1" s="6" t="s">
        <v>118</v>
      </c>
      <c r="I1" s="2"/>
      <c r="J1" s="6"/>
    </row>
    <row r="2" spans="1:21" ht="60.75" customHeight="1" x14ac:dyDescent="0.25">
      <c r="F2" s="2"/>
      <c r="H2" s="130" t="s">
        <v>158</v>
      </c>
      <c r="I2" s="130"/>
      <c r="J2" s="130"/>
    </row>
    <row r="3" spans="1:21" x14ac:dyDescent="0.25">
      <c r="F3" s="2"/>
      <c r="I3" s="2"/>
      <c r="J3" s="6"/>
    </row>
    <row r="4" spans="1:21" x14ac:dyDescent="0.25">
      <c r="F4" s="2"/>
      <c r="H4" s="6" t="s">
        <v>58</v>
      </c>
      <c r="J4" s="6"/>
    </row>
    <row r="5" spans="1:21" x14ac:dyDescent="0.25">
      <c r="F5" s="2"/>
      <c r="H5" s="6" t="s">
        <v>35</v>
      </c>
      <c r="J5" s="6"/>
    </row>
    <row r="6" spans="1:21" x14ac:dyDescent="0.25">
      <c r="F6" s="2"/>
      <c r="H6" s="6" t="s">
        <v>37</v>
      </c>
      <c r="J6" s="6"/>
    </row>
    <row r="7" spans="1:21" x14ac:dyDescent="0.25">
      <c r="F7" s="2"/>
      <c r="H7" s="6" t="s">
        <v>38</v>
      </c>
      <c r="J7" s="6"/>
    </row>
    <row r="8" spans="1:21" x14ac:dyDescent="0.25">
      <c r="F8" s="2"/>
      <c r="H8" s="24" t="s">
        <v>60</v>
      </c>
      <c r="I8" s="24"/>
      <c r="J8" s="6"/>
    </row>
    <row r="9" spans="1:21" x14ac:dyDescent="0.25">
      <c r="F9" s="2"/>
      <c r="H9" s="24"/>
      <c r="I9" s="24"/>
      <c r="J9" s="6"/>
    </row>
    <row r="10" spans="1:21" x14ac:dyDescent="0.25">
      <c r="F10" s="2"/>
      <c r="J10" s="13"/>
    </row>
    <row r="11" spans="1:21" ht="21.75" customHeight="1" x14ac:dyDescent="0.25">
      <c r="F11" s="2"/>
    </row>
    <row r="12" spans="1:21" ht="15.75" customHeight="1" x14ac:dyDescent="0.3">
      <c r="A12" s="126" t="s">
        <v>42</v>
      </c>
      <c r="B12" s="126"/>
      <c r="C12" s="126"/>
      <c r="D12" s="126"/>
      <c r="E12" s="126"/>
      <c r="F12" s="126"/>
      <c r="G12" s="126"/>
      <c r="H12" s="126"/>
      <c r="I12" s="126"/>
      <c r="J12" s="126"/>
    </row>
    <row r="13" spans="1:21" ht="19.5" customHeight="1" x14ac:dyDescent="0.25">
      <c r="F13" s="2"/>
    </row>
    <row r="14" spans="1:21" ht="18" customHeight="1" x14ac:dyDescent="0.25">
      <c r="A14" s="98" t="s">
        <v>0</v>
      </c>
      <c r="B14" s="101" t="s">
        <v>1</v>
      </c>
      <c r="C14" s="98" t="s">
        <v>5</v>
      </c>
      <c r="D14" s="98" t="s">
        <v>15</v>
      </c>
      <c r="E14" s="127" t="s">
        <v>30</v>
      </c>
      <c r="F14" s="127"/>
      <c r="G14" s="127"/>
      <c r="H14" s="127"/>
      <c r="I14" s="127"/>
      <c r="J14" s="127"/>
    </row>
    <row r="15" spans="1:21" ht="45" customHeight="1" x14ac:dyDescent="0.25">
      <c r="A15" s="98"/>
      <c r="B15" s="101"/>
      <c r="C15" s="98"/>
      <c r="D15" s="98"/>
      <c r="E15" s="4" t="s">
        <v>62</v>
      </c>
      <c r="F15" s="4" t="s">
        <v>44</v>
      </c>
      <c r="G15" s="4" t="s">
        <v>45</v>
      </c>
      <c r="H15" s="4" t="s">
        <v>46</v>
      </c>
      <c r="I15" s="4" t="s">
        <v>47</v>
      </c>
      <c r="J15" s="7" t="s">
        <v>3</v>
      </c>
    </row>
    <row r="16" spans="1:21" x14ac:dyDescent="0.25">
      <c r="A16" s="93"/>
      <c r="B16" s="111" t="s">
        <v>31</v>
      </c>
      <c r="C16" s="93" t="s">
        <v>48</v>
      </c>
      <c r="D16" s="8" t="s">
        <v>6</v>
      </c>
      <c r="E16" s="15">
        <f>E17+E18+E19</f>
        <v>553197.70900000003</v>
      </c>
      <c r="F16" s="15">
        <f>F17+F18+F19</f>
        <v>621298.14700000011</v>
      </c>
      <c r="G16" s="34">
        <f>G17+G18+G19</f>
        <v>597938.39999999991</v>
      </c>
      <c r="H16" s="34">
        <f t="shared" ref="H16:I16" si="0">H17+H18+H19</f>
        <v>579823.49999999988</v>
      </c>
      <c r="I16" s="34">
        <f t="shared" si="0"/>
        <v>570689.1</v>
      </c>
      <c r="J16" s="34">
        <f>SUM(E16:I16)</f>
        <v>2922946.8560000001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14" x14ac:dyDescent="0.25">
      <c r="A17" s="93"/>
      <c r="B17" s="111"/>
      <c r="C17" s="93"/>
      <c r="D17" s="11" t="s">
        <v>16</v>
      </c>
      <c r="E17" s="16">
        <f>E177+E53</f>
        <v>30419.769999999997</v>
      </c>
      <c r="F17" s="16">
        <f>F177+F53+F111+F291+F297+F303</f>
        <v>34937.337</v>
      </c>
      <c r="G17" s="16">
        <f>G177+G53+G111+G291</f>
        <v>34108.9</v>
      </c>
      <c r="H17" s="16">
        <f t="shared" ref="H17:I17" si="1">H177+H53+H111+H291</f>
        <v>39827.630000000005</v>
      </c>
      <c r="I17" s="16">
        <f t="shared" si="1"/>
        <v>34164.93</v>
      </c>
      <c r="J17" s="34">
        <f>SUM(E17:I17)</f>
        <v>173458.56699999998</v>
      </c>
      <c r="K17" s="3"/>
      <c r="L17" s="3"/>
      <c r="M17" s="3"/>
    </row>
    <row r="18" spans="1:14" x14ac:dyDescent="0.25">
      <c r="A18" s="93"/>
      <c r="B18" s="111"/>
      <c r="C18" s="93"/>
      <c r="D18" s="11" t="s">
        <v>17</v>
      </c>
      <c r="E18" s="16">
        <f>E24+E34+E42+E54+E66+E77+E87+E100+E112+E178+E184+E190+E202</f>
        <v>273374.73</v>
      </c>
      <c r="F18" s="16">
        <f>F24+F34+F42+F54+F66+F77+F87+F100+F112+F178+F184+F190+F202+F154+F196+F280+F286+F292+F298+F304</f>
        <v>303952.11700000003</v>
      </c>
      <c r="G18" s="16">
        <f>G24+G34+G42+G54+G66+G77+G87+G100+G112+G178+G184+G190+G202+G154+G286+G292+G298+G304+G280</f>
        <v>300914.50999999989</v>
      </c>
      <c r="H18" s="16">
        <f t="shared" ref="H18:I18" si="2">H24+H34+H42+H54+H66+H77+H87+H100+H112+H178+H184+H190+H202+H154+H286+H292+H298+H304+H280</f>
        <v>295067.41999999993</v>
      </c>
      <c r="I18" s="16">
        <f t="shared" si="2"/>
        <v>295381.51999999996</v>
      </c>
      <c r="J18" s="34">
        <f>SUM(E18:I18)</f>
        <v>1468690.2969999998</v>
      </c>
      <c r="K18" s="3"/>
      <c r="L18" s="3"/>
      <c r="M18" s="3"/>
    </row>
    <row r="19" spans="1:14" ht="15" customHeight="1" x14ac:dyDescent="0.25">
      <c r="A19" s="93"/>
      <c r="B19" s="111"/>
      <c r="C19" s="93"/>
      <c r="D19" s="11" t="s">
        <v>18</v>
      </c>
      <c r="E19" s="16">
        <f>E26+E36+E44+E55+E67+E80+E90+E101+E107+E114+E155+E179+E61+E197+E203</f>
        <v>249403.209</v>
      </c>
      <c r="F19" s="16">
        <f>F26+F36+F44+F55+F67+F80+F90+F101+F107+F114+F155+F179+F61+F197+F203+F185+F191+F281+F275+F293+F299+F305</f>
        <v>282408.69300000003</v>
      </c>
      <c r="G19" s="16">
        <f>G26+G36+G44+G55+G67+G80+G90+G101+G107+G114+G155+G179+G61+G197+G203+G281+G287+G293+G299+G305</f>
        <v>262914.99000000005</v>
      </c>
      <c r="H19" s="16">
        <f t="shared" ref="H19:I19" si="3">H26+H36+H44+H55+H67+H80+H90+H101+H107+H114+H155+H179+H61+H197+H203+H281+H287+H293+H299+H305</f>
        <v>244928.44999999998</v>
      </c>
      <c r="I19" s="16">
        <f t="shared" si="3"/>
        <v>241142.65</v>
      </c>
      <c r="J19" s="34">
        <f>SUM(E19:I19)</f>
        <v>1280797.9919999999</v>
      </c>
      <c r="L19" s="3"/>
      <c r="M19" s="3"/>
    </row>
    <row r="20" spans="1:14" ht="31.5" customHeight="1" x14ac:dyDescent="0.25">
      <c r="A20" s="93"/>
      <c r="B20" s="111"/>
      <c r="C20" s="93"/>
      <c r="D20" s="11" t="s">
        <v>19</v>
      </c>
      <c r="E20" s="16" t="s">
        <v>14</v>
      </c>
      <c r="F20" s="16" t="s">
        <v>14</v>
      </c>
      <c r="G20" s="16" t="s">
        <v>14</v>
      </c>
      <c r="H20" s="16" t="s">
        <v>14</v>
      </c>
      <c r="I20" s="16" t="s">
        <v>14</v>
      </c>
      <c r="J20" s="15">
        <f t="shared" ref="J20:J83" si="4">SUM(E20:I20)</f>
        <v>0</v>
      </c>
    </row>
    <row r="21" spans="1:14" ht="15" customHeight="1" x14ac:dyDescent="0.25">
      <c r="A21" s="93"/>
      <c r="B21" s="111"/>
      <c r="C21" s="93"/>
      <c r="D21" s="11" t="s">
        <v>28</v>
      </c>
      <c r="E21" s="17" t="s">
        <v>14</v>
      </c>
      <c r="F21" s="17" t="s">
        <v>14</v>
      </c>
      <c r="G21" s="17" t="s">
        <v>14</v>
      </c>
      <c r="H21" s="17" t="s">
        <v>14</v>
      </c>
      <c r="I21" s="17" t="s">
        <v>14</v>
      </c>
      <c r="J21" s="15">
        <f t="shared" si="4"/>
        <v>0</v>
      </c>
    </row>
    <row r="22" spans="1:14" ht="15" customHeight="1" x14ac:dyDescent="0.25">
      <c r="A22" s="91">
        <v>1</v>
      </c>
      <c r="B22" s="111" t="s">
        <v>9</v>
      </c>
      <c r="C22" s="93" t="s">
        <v>10</v>
      </c>
      <c r="D22" s="8" t="s">
        <v>6</v>
      </c>
      <c r="E22" s="16">
        <f>E24+E26</f>
        <v>226333.10700000002</v>
      </c>
      <c r="F22" s="78">
        <f>F24+F26</f>
        <v>248100.20600000001</v>
      </c>
      <c r="G22" s="33">
        <f>G24+G26</f>
        <v>237192.196</v>
      </c>
      <c r="H22" s="33">
        <f>H24+H26</f>
        <v>227430.19999999998</v>
      </c>
      <c r="I22" s="78">
        <f>I24+I26</f>
        <v>224055.5</v>
      </c>
      <c r="J22" s="15">
        <f t="shared" si="4"/>
        <v>1163111.209</v>
      </c>
    </row>
    <row r="23" spans="1:14" x14ac:dyDescent="0.25">
      <c r="A23" s="91"/>
      <c r="B23" s="111"/>
      <c r="C23" s="93"/>
      <c r="D23" s="11" t="s">
        <v>16</v>
      </c>
      <c r="E23" s="16">
        <v>0</v>
      </c>
      <c r="F23" s="78"/>
      <c r="G23" s="33"/>
      <c r="H23" s="33"/>
      <c r="I23" s="78"/>
      <c r="J23" s="15">
        <f t="shared" si="4"/>
        <v>0</v>
      </c>
    </row>
    <row r="24" spans="1:14" x14ac:dyDescent="0.25">
      <c r="A24" s="91"/>
      <c r="B24" s="111"/>
      <c r="C24" s="93"/>
      <c r="D24" s="11" t="s">
        <v>17</v>
      </c>
      <c r="E24" s="16">
        <f>SUM(E25:E25)</f>
        <v>86833.5</v>
      </c>
      <c r="F24" s="78">
        <f>SUM(F25:F25)</f>
        <v>90524.6</v>
      </c>
      <c r="G24" s="78">
        <f>SUM(G25:G25)</f>
        <v>90954.6</v>
      </c>
      <c r="H24" s="78">
        <f>SUM(H25:H25)</f>
        <v>90954.6</v>
      </c>
      <c r="I24" s="78">
        <f>SUM(I25:I25)</f>
        <v>90954.6</v>
      </c>
      <c r="J24" s="15">
        <f t="shared" si="4"/>
        <v>450221.9</v>
      </c>
    </row>
    <row r="25" spans="1:14" ht="93" customHeight="1" x14ac:dyDescent="0.25">
      <c r="A25" s="91"/>
      <c r="B25" s="111"/>
      <c r="C25" s="93"/>
      <c r="D25" s="5" t="s">
        <v>21</v>
      </c>
      <c r="E25" s="16">
        <v>86833.5</v>
      </c>
      <c r="F25" s="53">
        <v>90524.6</v>
      </c>
      <c r="G25" s="33">
        <v>90954.6</v>
      </c>
      <c r="H25" s="33">
        <v>90954.6</v>
      </c>
      <c r="I25" s="53">
        <v>90954.6</v>
      </c>
      <c r="J25" s="15">
        <f t="shared" si="4"/>
        <v>450221.9</v>
      </c>
    </row>
    <row r="26" spans="1:14" x14ac:dyDescent="0.25">
      <c r="A26" s="91"/>
      <c r="B26" s="111"/>
      <c r="C26" s="93"/>
      <c r="D26" s="11" t="s">
        <v>18</v>
      </c>
      <c r="E26" s="16">
        <f>SUM(E27:E31)</f>
        <v>139499.60700000002</v>
      </c>
      <c r="F26" s="78">
        <f>SUM(F27:F31)</f>
        <v>157575.606</v>
      </c>
      <c r="G26" s="78">
        <f>SUM(G27:G31)</f>
        <v>146237.59599999999</v>
      </c>
      <c r="H26" s="78">
        <f>SUM(H27:H31)</f>
        <v>136475.59999999998</v>
      </c>
      <c r="I26" s="78">
        <f>SUM(I27:I31)</f>
        <v>133100.9</v>
      </c>
      <c r="J26" s="15">
        <f t="shared" si="4"/>
        <v>712889.30900000001</v>
      </c>
    </row>
    <row r="27" spans="1:14" x14ac:dyDescent="0.25">
      <c r="A27" s="91"/>
      <c r="B27" s="111"/>
      <c r="C27" s="93"/>
      <c r="D27" s="5" t="s">
        <v>23</v>
      </c>
      <c r="E27" s="33">
        <v>52107.137000000002</v>
      </c>
      <c r="F27" s="53">
        <v>54511.542000000001</v>
      </c>
      <c r="G27" s="33">
        <v>63858</v>
      </c>
      <c r="H27" s="33">
        <v>52036.7</v>
      </c>
      <c r="I27" s="53">
        <v>47608.1</v>
      </c>
      <c r="J27" s="15">
        <f t="shared" si="4"/>
        <v>270121.47899999999</v>
      </c>
    </row>
    <row r="28" spans="1:14" ht="30" x14ac:dyDescent="0.25">
      <c r="A28" s="91"/>
      <c r="B28" s="111"/>
      <c r="C28" s="93"/>
      <c r="D28" s="5" t="s">
        <v>29</v>
      </c>
      <c r="E28" s="16">
        <v>26250.9</v>
      </c>
      <c r="F28" s="53">
        <v>33450.199999999997</v>
      </c>
      <c r="G28" s="33">
        <v>25881.9</v>
      </c>
      <c r="H28" s="33">
        <v>21251.7</v>
      </c>
      <c r="I28" s="53">
        <v>20997.1</v>
      </c>
      <c r="J28" s="15">
        <f t="shared" si="4"/>
        <v>127831.79999999999</v>
      </c>
    </row>
    <row r="29" spans="1:14" ht="30" x14ac:dyDescent="0.25">
      <c r="A29" s="91"/>
      <c r="B29" s="111"/>
      <c r="C29" s="93"/>
      <c r="D29" s="5" t="s">
        <v>22</v>
      </c>
      <c r="E29" s="16">
        <v>846.43600000000004</v>
      </c>
      <c r="F29" s="53">
        <v>820.96100000000001</v>
      </c>
      <c r="G29" s="33">
        <v>407</v>
      </c>
      <c r="H29" s="33">
        <v>407</v>
      </c>
      <c r="I29" s="53">
        <v>407</v>
      </c>
      <c r="J29" s="15">
        <f t="shared" si="4"/>
        <v>2888.3969999999999</v>
      </c>
    </row>
    <row r="30" spans="1:14" ht="30" x14ac:dyDescent="0.25">
      <c r="A30" s="91"/>
      <c r="B30" s="111"/>
      <c r="C30" s="93"/>
      <c r="D30" s="5" t="s">
        <v>32</v>
      </c>
      <c r="E30" s="16">
        <v>0</v>
      </c>
      <c r="F30" s="53"/>
      <c r="G30" s="33"/>
      <c r="H30" s="33"/>
      <c r="I30" s="53"/>
      <c r="J30" s="15">
        <f t="shared" si="4"/>
        <v>0</v>
      </c>
    </row>
    <row r="31" spans="1:14" x14ac:dyDescent="0.25">
      <c r="A31" s="91"/>
      <c r="B31" s="111"/>
      <c r="C31" s="93"/>
      <c r="D31" s="5" t="s">
        <v>24</v>
      </c>
      <c r="E31" s="32">
        <v>60295.133999999998</v>
      </c>
      <c r="F31" s="53">
        <v>68792.903000000006</v>
      </c>
      <c r="G31" s="32">
        <v>56090.696000000004</v>
      </c>
      <c r="H31" s="32">
        <v>62780.2</v>
      </c>
      <c r="I31" s="53">
        <v>64088.7</v>
      </c>
      <c r="J31" s="15">
        <f t="shared" si="4"/>
        <v>312047.63300000003</v>
      </c>
      <c r="K31" s="58"/>
    </row>
    <row r="32" spans="1:14" x14ac:dyDescent="0.25">
      <c r="A32" s="91">
        <v>2</v>
      </c>
      <c r="B32" s="111" t="s">
        <v>9</v>
      </c>
      <c r="C32" s="93" t="s">
        <v>11</v>
      </c>
      <c r="D32" s="8" t="s">
        <v>6</v>
      </c>
      <c r="E32" s="16">
        <f>E34+E36</f>
        <v>159631</v>
      </c>
      <c r="F32" s="78">
        <f>F34+F36</f>
        <v>177367</v>
      </c>
      <c r="G32" s="78">
        <f>G34+G36</f>
        <v>173869</v>
      </c>
      <c r="H32" s="78">
        <f>H34+H36</f>
        <v>173869</v>
      </c>
      <c r="I32" s="78">
        <f>I34+I36</f>
        <v>173869</v>
      </c>
      <c r="J32" s="15">
        <f t="shared" si="4"/>
        <v>858605</v>
      </c>
      <c r="M32" s="3"/>
      <c r="N32" s="3"/>
    </row>
    <row r="33" spans="1:13" x14ac:dyDescent="0.25">
      <c r="A33" s="91"/>
      <c r="B33" s="111"/>
      <c r="C33" s="93"/>
      <c r="D33" s="11" t="s">
        <v>16</v>
      </c>
      <c r="E33" s="16">
        <v>0</v>
      </c>
      <c r="F33" s="53"/>
      <c r="G33" s="33"/>
      <c r="H33" s="33"/>
      <c r="I33" s="53"/>
      <c r="J33" s="15">
        <f t="shared" si="4"/>
        <v>0</v>
      </c>
    </row>
    <row r="34" spans="1:13" x14ac:dyDescent="0.25">
      <c r="A34" s="91"/>
      <c r="B34" s="111"/>
      <c r="C34" s="93"/>
      <c r="D34" s="11" t="s">
        <v>17</v>
      </c>
      <c r="E34" s="16">
        <f>E35</f>
        <v>159631</v>
      </c>
      <c r="F34" s="78">
        <f t="shared" ref="F34:I34" si="5">F35</f>
        <v>177367</v>
      </c>
      <c r="G34" s="78">
        <f t="shared" si="5"/>
        <v>173869</v>
      </c>
      <c r="H34" s="78">
        <f t="shared" si="5"/>
        <v>173869</v>
      </c>
      <c r="I34" s="78">
        <f t="shared" si="5"/>
        <v>173869</v>
      </c>
      <c r="J34" s="15">
        <f t="shared" si="4"/>
        <v>858605</v>
      </c>
    </row>
    <row r="35" spans="1:13" ht="106.5" customHeight="1" x14ac:dyDescent="0.25">
      <c r="A35" s="91"/>
      <c r="B35" s="111"/>
      <c r="C35" s="93"/>
      <c r="D35" s="5" t="s">
        <v>39</v>
      </c>
      <c r="E35" s="16">
        <v>159631</v>
      </c>
      <c r="F35" s="53">
        <v>177367</v>
      </c>
      <c r="G35" s="33">
        <v>173869</v>
      </c>
      <c r="H35" s="33">
        <v>173869</v>
      </c>
      <c r="I35" s="53">
        <v>173869</v>
      </c>
      <c r="J35" s="15">
        <f t="shared" si="4"/>
        <v>858605</v>
      </c>
    </row>
    <row r="36" spans="1:13" x14ac:dyDescent="0.25">
      <c r="A36" s="91"/>
      <c r="B36" s="111"/>
      <c r="C36" s="93"/>
      <c r="D36" s="11" t="s">
        <v>18</v>
      </c>
      <c r="E36" s="16">
        <v>0</v>
      </c>
      <c r="F36" s="53"/>
      <c r="G36" s="33"/>
      <c r="H36" s="33"/>
      <c r="I36" s="53"/>
      <c r="J36" s="15">
        <f t="shared" si="4"/>
        <v>0</v>
      </c>
    </row>
    <row r="37" spans="1:13" ht="93" customHeight="1" x14ac:dyDescent="0.25">
      <c r="A37" s="91"/>
      <c r="B37" s="111"/>
      <c r="C37" s="93"/>
      <c r="D37" s="5" t="s">
        <v>33</v>
      </c>
      <c r="E37" s="16">
        <v>0</v>
      </c>
      <c r="F37" s="53"/>
      <c r="G37" s="33"/>
      <c r="H37" s="33"/>
      <c r="I37" s="53"/>
      <c r="J37" s="15">
        <f t="shared" si="4"/>
        <v>0</v>
      </c>
    </row>
    <row r="38" spans="1:13" ht="34.5" customHeight="1" x14ac:dyDescent="0.25">
      <c r="A38" s="91"/>
      <c r="B38" s="111"/>
      <c r="C38" s="93"/>
      <c r="D38" s="11" t="s">
        <v>19</v>
      </c>
      <c r="E38" s="16">
        <v>0</v>
      </c>
      <c r="F38" s="53"/>
      <c r="G38" s="33"/>
      <c r="H38" s="33"/>
      <c r="I38" s="53"/>
      <c r="J38" s="15">
        <f t="shared" si="4"/>
        <v>0</v>
      </c>
    </row>
    <row r="39" spans="1:13" ht="16.5" customHeight="1" x14ac:dyDescent="0.25">
      <c r="A39" s="91"/>
      <c r="B39" s="111"/>
      <c r="C39" s="93"/>
      <c r="D39" s="11" t="s">
        <v>28</v>
      </c>
      <c r="E39" s="16">
        <v>0</v>
      </c>
      <c r="F39" s="53"/>
      <c r="G39" s="33"/>
      <c r="H39" s="33"/>
      <c r="I39" s="53"/>
      <c r="J39" s="15">
        <f t="shared" si="4"/>
        <v>0</v>
      </c>
    </row>
    <row r="40" spans="1:13" ht="15" customHeight="1" x14ac:dyDescent="0.25">
      <c r="A40" s="85">
        <v>3</v>
      </c>
      <c r="B40" s="128" t="s">
        <v>9</v>
      </c>
      <c r="C40" s="88" t="s">
        <v>53</v>
      </c>
      <c r="D40" s="8" t="s">
        <v>6</v>
      </c>
      <c r="E40" s="16">
        <f>E42+E44</f>
        <v>67538.002999999997</v>
      </c>
      <c r="F40" s="33">
        <f>F42+F44</f>
        <v>80610.326000000001</v>
      </c>
      <c r="G40" s="33">
        <f>G42+G44</f>
        <v>68138.406000000003</v>
      </c>
      <c r="H40" s="33">
        <f>H42+H44</f>
        <v>70672.350000000006</v>
      </c>
      <c r="I40" s="33">
        <f>I42+I44</f>
        <v>72271.850000000006</v>
      </c>
      <c r="J40" s="15">
        <f t="shared" si="4"/>
        <v>359230.93499999994</v>
      </c>
      <c r="M40" s="3"/>
    </row>
    <row r="41" spans="1:13" x14ac:dyDescent="0.25">
      <c r="A41" s="86"/>
      <c r="B41" s="129"/>
      <c r="C41" s="89"/>
      <c r="D41" s="11" t="s">
        <v>16</v>
      </c>
      <c r="E41" s="16">
        <v>0</v>
      </c>
      <c r="F41" s="53"/>
      <c r="G41" s="33">
        <v>0</v>
      </c>
      <c r="H41" s="33">
        <v>0</v>
      </c>
      <c r="I41" s="33">
        <v>0</v>
      </c>
      <c r="J41" s="15">
        <f t="shared" si="4"/>
        <v>0</v>
      </c>
    </row>
    <row r="42" spans="1:13" x14ac:dyDescent="0.25">
      <c r="A42" s="86"/>
      <c r="B42" s="129"/>
      <c r="C42" s="89"/>
      <c r="D42" s="11" t="s">
        <v>17</v>
      </c>
      <c r="E42" s="16">
        <v>209.5</v>
      </c>
      <c r="F42" s="33">
        <f>F43</f>
        <v>311.5</v>
      </c>
      <c r="G42" s="33">
        <f>G43</f>
        <v>387.1</v>
      </c>
      <c r="H42" s="33">
        <f>H43</f>
        <v>302.5</v>
      </c>
      <c r="I42" s="33">
        <f>I43</f>
        <v>302.5</v>
      </c>
      <c r="J42" s="15">
        <f t="shared" si="4"/>
        <v>1513.1</v>
      </c>
    </row>
    <row r="43" spans="1:13" ht="75" x14ac:dyDescent="0.25">
      <c r="A43" s="86"/>
      <c r="B43" s="129"/>
      <c r="C43" s="89"/>
      <c r="D43" s="5" t="s">
        <v>121</v>
      </c>
      <c r="E43" s="16"/>
      <c r="F43" s="53">
        <v>311.5</v>
      </c>
      <c r="G43" s="33">
        <v>387.1</v>
      </c>
      <c r="H43" s="33">
        <v>302.5</v>
      </c>
      <c r="I43" s="53">
        <v>302.5</v>
      </c>
      <c r="J43" s="15">
        <f t="shared" si="4"/>
        <v>1303.5999999999999</v>
      </c>
    </row>
    <row r="44" spans="1:13" ht="15" customHeight="1" x14ac:dyDescent="0.25">
      <c r="A44" s="86"/>
      <c r="B44" s="129"/>
      <c r="C44" s="89"/>
      <c r="D44" s="11" t="s">
        <v>18</v>
      </c>
      <c r="E44" s="16">
        <f>SUM(E45:E49)</f>
        <v>67328.502999999997</v>
      </c>
      <c r="F44" s="33">
        <f>SUM(F45:F49)</f>
        <v>80298.826000000001</v>
      </c>
      <c r="G44" s="33">
        <f>SUM(G45:G49)</f>
        <v>67751.305999999997</v>
      </c>
      <c r="H44" s="33">
        <f>SUM(H45:H49)</f>
        <v>70369.850000000006</v>
      </c>
      <c r="I44" s="33">
        <f>SUM(I45:I49)</f>
        <v>71969.350000000006</v>
      </c>
      <c r="J44" s="15">
        <f t="shared" si="4"/>
        <v>357717.83499999996</v>
      </c>
    </row>
    <row r="45" spans="1:13" ht="21" customHeight="1" x14ac:dyDescent="0.25">
      <c r="A45" s="86"/>
      <c r="B45" s="129"/>
      <c r="C45" s="89"/>
      <c r="D45" s="5" t="s">
        <v>23</v>
      </c>
      <c r="E45" s="16">
        <v>8091.1</v>
      </c>
      <c r="F45" s="53">
        <v>9288.2999999999993</v>
      </c>
      <c r="G45" s="33">
        <v>10793.1</v>
      </c>
      <c r="H45" s="33">
        <v>8795.1</v>
      </c>
      <c r="I45" s="53">
        <v>8046.6</v>
      </c>
      <c r="J45" s="15">
        <f t="shared" si="4"/>
        <v>45014.2</v>
      </c>
    </row>
    <row r="46" spans="1:13" ht="31.5" customHeight="1" x14ac:dyDescent="0.25">
      <c r="A46" s="86"/>
      <c r="B46" s="129"/>
      <c r="C46" s="89"/>
      <c r="D46" s="5" t="s">
        <v>22</v>
      </c>
      <c r="E46" s="16">
        <v>1865.627</v>
      </c>
      <c r="F46" s="53">
        <v>1702.326</v>
      </c>
      <c r="G46" s="33">
        <v>2098</v>
      </c>
      <c r="H46" s="33">
        <v>2098</v>
      </c>
      <c r="I46" s="53">
        <v>2098</v>
      </c>
      <c r="J46" s="15">
        <f t="shared" si="4"/>
        <v>9861.9529999999995</v>
      </c>
    </row>
    <row r="47" spans="1:13" ht="31.5" customHeight="1" x14ac:dyDescent="0.25">
      <c r="A47" s="86"/>
      <c r="B47" s="129"/>
      <c r="C47" s="89"/>
      <c r="D47" s="5" t="s">
        <v>32</v>
      </c>
      <c r="E47" s="16">
        <v>0</v>
      </c>
      <c r="F47" s="53">
        <v>4519.7</v>
      </c>
      <c r="G47" s="33"/>
      <c r="H47" s="33"/>
      <c r="I47" s="53"/>
      <c r="J47" s="15">
        <f t="shared" si="4"/>
        <v>4519.7</v>
      </c>
    </row>
    <row r="48" spans="1:13" ht="30" x14ac:dyDescent="0.25">
      <c r="A48" s="86"/>
      <c r="B48" s="129"/>
      <c r="C48" s="89"/>
      <c r="D48" s="5" t="s">
        <v>29</v>
      </c>
      <c r="E48" s="16">
        <v>3907.4</v>
      </c>
      <c r="F48" s="53">
        <v>4811.3999999999996</v>
      </c>
      <c r="G48" s="33">
        <v>4374.3999999999996</v>
      </c>
      <c r="H48" s="33">
        <v>3591.9</v>
      </c>
      <c r="I48" s="53">
        <v>3548.8</v>
      </c>
      <c r="J48" s="15">
        <f t="shared" si="4"/>
        <v>20233.899999999998</v>
      </c>
    </row>
    <row r="49" spans="1:10" x14ac:dyDescent="0.25">
      <c r="A49" s="86"/>
      <c r="B49" s="129"/>
      <c r="C49" s="89"/>
      <c r="D49" s="5" t="s">
        <v>24</v>
      </c>
      <c r="E49" s="16">
        <v>53464.375999999997</v>
      </c>
      <c r="F49" s="53">
        <v>59977.1</v>
      </c>
      <c r="G49" s="33">
        <v>50485.805999999997</v>
      </c>
      <c r="H49" s="33">
        <v>55884.85</v>
      </c>
      <c r="I49" s="53">
        <v>58275.95</v>
      </c>
      <c r="J49" s="15">
        <f t="shared" si="4"/>
        <v>278088.08199999999</v>
      </c>
    </row>
    <row r="50" spans="1:10" ht="30" x14ac:dyDescent="0.25">
      <c r="A50" s="86"/>
      <c r="B50" s="129"/>
      <c r="C50" s="89"/>
      <c r="D50" s="11" t="s">
        <v>19</v>
      </c>
      <c r="E50" s="16">
        <v>0</v>
      </c>
      <c r="F50" s="53"/>
      <c r="G50" s="33"/>
      <c r="H50" s="33"/>
      <c r="I50" s="53"/>
      <c r="J50" s="15">
        <f t="shared" si="4"/>
        <v>0</v>
      </c>
    </row>
    <row r="51" spans="1:10" x14ac:dyDescent="0.25">
      <c r="A51" s="86"/>
      <c r="B51" s="129"/>
      <c r="C51" s="89"/>
      <c r="D51" s="11" t="s">
        <v>28</v>
      </c>
      <c r="E51" s="16">
        <v>0</v>
      </c>
      <c r="F51" s="53"/>
      <c r="G51" s="33"/>
      <c r="H51" s="33"/>
      <c r="I51" s="53"/>
      <c r="J51" s="15">
        <f t="shared" si="4"/>
        <v>0</v>
      </c>
    </row>
    <row r="52" spans="1:10" ht="18.75" customHeight="1" x14ac:dyDescent="0.25">
      <c r="A52" s="124">
        <v>4</v>
      </c>
      <c r="B52" s="111" t="s">
        <v>9</v>
      </c>
      <c r="C52" s="93" t="s">
        <v>54</v>
      </c>
      <c r="D52" s="8" t="s">
        <v>6</v>
      </c>
      <c r="E52" s="16">
        <f>E53+E54+E55</f>
        <v>14857.2</v>
      </c>
      <c r="F52" s="33">
        <f t="shared" ref="F52:I52" si="6">F53+F54+F55</f>
        <v>15248.5</v>
      </c>
      <c r="G52" s="33">
        <f t="shared" si="6"/>
        <v>15788.7</v>
      </c>
      <c r="H52" s="33">
        <f t="shared" si="6"/>
        <v>15788.7</v>
      </c>
      <c r="I52" s="33">
        <f t="shared" si="6"/>
        <v>16047.1</v>
      </c>
      <c r="J52" s="15">
        <f t="shared" si="4"/>
        <v>77730.200000000012</v>
      </c>
    </row>
    <row r="53" spans="1:10" ht="15.75" customHeight="1" x14ac:dyDescent="0.25">
      <c r="A53" s="124"/>
      <c r="B53" s="111"/>
      <c r="C53" s="93"/>
      <c r="D53" s="21" t="s">
        <v>16</v>
      </c>
      <c r="E53" s="16">
        <v>13973.17</v>
      </c>
      <c r="F53" s="33">
        <v>14190.2</v>
      </c>
      <c r="G53" s="33">
        <v>14691.2</v>
      </c>
      <c r="H53" s="33">
        <v>14691.2</v>
      </c>
      <c r="I53" s="33">
        <v>14774.2</v>
      </c>
      <c r="J53" s="15">
        <f t="shared" si="4"/>
        <v>72319.97</v>
      </c>
    </row>
    <row r="54" spans="1:10" ht="16.5" customHeight="1" x14ac:dyDescent="0.25">
      <c r="A54" s="124"/>
      <c r="B54" s="111"/>
      <c r="C54" s="93"/>
      <c r="D54" s="21" t="s">
        <v>17</v>
      </c>
      <c r="E54" s="16">
        <v>735.43</v>
      </c>
      <c r="F54" s="33">
        <v>905.8</v>
      </c>
      <c r="G54" s="33">
        <v>939.6</v>
      </c>
      <c r="H54" s="33">
        <v>939.6</v>
      </c>
      <c r="I54" s="33">
        <v>1112.4000000000001</v>
      </c>
      <c r="J54" s="15">
        <f t="shared" si="4"/>
        <v>4632.83</v>
      </c>
    </row>
    <row r="55" spans="1:10" ht="15" customHeight="1" x14ac:dyDescent="0.25">
      <c r="A55" s="124"/>
      <c r="B55" s="111"/>
      <c r="C55" s="93"/>
      <c r="D55" s="21" t="s">
        <v>18</v>
      </c>
      <c r="E55" s="16">
        <v>148.6</v>
      </c>
      <c r="F55" s="33">
        <v>152.5</v>
      </c>
      <c r="G55" s="33">
        <v>157.9</v>
      </c>
      <c r="H55" s="33">
        <v>157.9</v>
      </c>
      <c r="I55" s="33">
        <v>160.5</v>
      </c>
      <c r="J55" s="15">
        <f t="shared" si="4"/>
        <v>777.4</v>
      </c>
    </row>
    <row r="56" spans="1:10" ht="30" x14ac:dyDescent="0.25">
      <c r="A56" s="124"/>
      <c r="B56" s="111"/>
      <c r="C56" s="93"/>
      <c r="D56" s="21" t="s">
        <v>19</v>
      </c>
      <c r="E56" s="16">
        <v>0</v>
      </c>
      <c r="F56" s="53"/>
      <c r="G56" s="33"/>
      <c r="H56" s="33"/>
      <c r="I56" s="53"/>
      <c r="J56" s="15">
        <f t="shared" si="4"/>
        <v>0</v>
      </c>
    </row>
    <row r="57" spans="1:10" ht="21.75" customHeight="1" x14ac:dyDescent="0.25">
      <c r="A57" s="124"/>
      <c r="B57" s="111"/>
      <c r="C57" s="93"/>
      <c r="D57" s="21" t="s">
        <v>28</v>
      </c>
      <c r="E57" s="16">
        <v>0</v>
      </c>
      <c r="F57" s="53"/>
      <c r="G57" s="33"/>
      <c r="H57" s="33"/>
      <c r="I57" s="53"/>
      <c r="J57" s="15">
        <f t="shared" si="4"/>
        <v>0</v>
      </c>
    </row>
    <row r="58" spans="1:10" ht="15" customHeight="1" x14ac:dyDescent="0.25">
      <c r="A58" s="85">
        <v>5</v>
      </c>
      <c r="B58" s="118" t="s">
        <v>9</v>
      </c>
      <c r="C58" s="88" t="s">
        <v>55</v>
      </c>
      <c r="D58" s="8" t="s">
        <v>6</v>
      </c>
      <c r="E58" s="16">
        <f>E61</f>
        <v>1267.0029999999999</v>
      </c>
      <c r="F58" s="78">
        <f t="shared" ref="F58:I58" si="7">F61</f>
        <v>1532.8320000000001</v>
      </c>
      <c r="G58" s="33">
        <f t="shared" si="7"/>
        <v>2318.79</v>
      </c>
      <c r="H58" s="33">
        <f t="shared" si="7"/>
        <v>0</v>
      </c>
      <c r="I58" s="33">
        <f t="shared" si="7"/>
        <v>0</v>
      </c>
      <c r="J58" s="15">
        <f t="shared" si="4"/>
        <v>5118.625</v>
      </c>
    </row>
    <row r="59" spans="1:10" x14ac:dyDescent="0.25">
      <c r="A59" s="86"/>
      <c r="B59" s="119"/>
      <c r="C59" s="89"/>
      <c r="D59" s="22" t="s">
        <v>16</v>
      </c>
      <c r="E59" s="16"/>
      <c r="F59" s="53"/>
      <c r="G59" s="33"/>
      <c r="H59" s="33"/>
      <c r="I59" s="53"/>
      <c r="J59" s="15">
        <f t="shared" si="4"/>
        <v>0</v>
      </c>
    </row>
    <row r="60" spans="1:10" ht="21" customHeight="1" x14ac:dyDescent="0.25">
      <c r="A60" s="86"/>
      <c r="B60" s="119"/>
      <c r="C60" s="89"/>
      <c r="D60" s="22" t="s">
        <v>17</v>
      </c>
      <c r="E60" s="16"/>
      <c r="F60" s="53"/>
      <c r="G60" s="33"/>
      <c r="H60" s="33"/>
      <c r="I60" s="53"/>
      <c r="J60" s="15">
        <f t="shared" si="4"/>
        <v>0</v>
      </c>
    </row>
    <row r="61" spans="1:10" ht="15.75" customHeight="1" x14ac:dyDescent="0.25">
      <c r="A61" s="86"/>
      <c r="B61" s="119"/>
      <c r="C61" s="89"/>
      <c r="D61" s="22" t="s">
        <v>18</v>
      </c>
      <c r="E61" s="16">
        <v>1267.0029999999999</v>
      </c>
      <c r="F61" s="33">
        <v>1532.8320000000001</v>
      </c>
      <c r="G61" s="33">
        <v>2318.79</v>
      </c>
      <c r="H61" s="33">
        <v>0</v>
      </c>
      <c r="I61" s="33">
        <v>0</v>
      </c>
      <c r="J61" s="15">
        <f t="shared" si="4"/>
        <v>5118.625</v>
      </c>
    </row>
    <row r="62" spans="1:10" ht="16.5" customHeight="1" x14ac:dyDescent="0.25">
      <c r="A62" s="86"/>
      <c r="B62" s="119"/>
      <c r="C62" s="89"/>
      <c r="D62" s="22" t="s">
        <v>19</v>
      </c>
      <c r="E62" s="16"/>
      <c r="F62" s="53"/>
      <c r="G62" s="33"/>
      <c r="H62" s="33"/>
      <c r="I62" s="53"/>
      <c r="J62" s="15">
        <f t="shared" si="4"/>
        <v>0</v>
      </c>
    </row>
    <row r="63" spans="1:10" ht="16.5" customHeight="1" x14ac:dyDescent="0.25">
      <c r="A63" s="87"/>
      <c r="B63" s="120"/>
      <c r="C63" s="90"/>
      <c r="D63" s="22" t="s">
        <v>28</v>
      </c>
      <c r="E63" s="16"/>
      <c r="F63" s="53"/>
      <c r="G63" s="33"/>
      <c r="H63" s="33"/>
      <c r="I63" s="53"/>
      <c r="J63" s="15">
        <f t="shared" si="4"/>
        <v>0</v>
      </c>
    </row>
    <row r="64" spans="1:10" ht="17.25" customHeight="1" x14ac:dyDescent="0.25">
      <c r="A64" s="124">
        <v>6</v>
      </c>
      <c r="B64" s="111" t="s">
        <v>9</v>
      </c>
      <c r="C64" s="103" t="s">
        <v>34</v>
      </c>
      <c r="D64" s="8" t="s">
        <v>6</v>
      </c>
      <c r="E64" s="16">
        <f>E66+E67</f>
        <v>20893.947</v>
      </c>
      <c r="F64" s="33">
        <f t="shared" ref="F64:I64" si="8">F66+F67</f>
        <v>21092.048999999999</v>
      </c>
      <c r="G64" s="33">
        <f t="shared" si="8"/>
        <v>22212.9</v>
      </c>
      <c r="H64" s="33">
        <f t="shared" si="8"/>
        <v>18352</v>
      </c>
      <c r="I64" s="33">
        <f t="shared" si="8"/>
        <v>17336.600000000002</v>
      </c>
      <c r="J64" s="15">
        <f t="shared" si="4"/>
        <v>99887.496000000014</v>
      </c>
    </row>
    <row r="65" spans="1:14" ht="17.25" customHeight="1" x14ac:dyDescent="0.25">
      <c r="A65" s="124"/>
      <c r="B65" s="111"/>
      <c r="C65" s="103"/>
      <c r="D65" s="11" t="s">
        <v>16</v>
      </c>
      <c r="E65" s="16">
        <v>0</v>
      </c>
      <c r="F65" s="53"/>
      <c r="G65" s="33"/>
      <c r="H65" s="33"/>
      <c r="I65" s="53"/>
      <c r="J65" s="15">
        <f t="shared" si="4"/>
        <v>0</v>
      </c>
    </row>
    <row r="66" spans="1:14" ht="15.75" customHeight="1" x14ac:dyDescent="0.25">
      <c r="A66" s="124"/>
      <c r="B66" s="111"/>
      <c r="C66" s="103"/>
      <c r="D66" s="11" t="s">
        <v>17</v>
      </c>
      <c r="E66" s="16"/>
      <c r="F66" s="53"/>
      <c r="G66" s="33"/>
      <c r="H66" s="33"/>
      <c r="I66" s="53"/>
      <c r="J66" s="15">
        <f t="shared" si="4"/>
        <v>0</v>
      </c>
    </row>
    <row r="67" spans="1:14" x14ac:dyDescent="0.25">
      <c r="A67" s="124"/>
      <c r="B67" s="111"/>
      <c r="C67" s="103"/>
      <c r="D67" s="11" t="s">
        <v>18</v>
      </c>
      <c r="E67" s="16">
        <f>SUM(E68:E72)</f>
        <v>20893.947</v>
      </c>
      <c r="F67" s="78">
        <f>SUM(F68:F72)</f>
        <v>21092.048999999999</v>
      </c>
      <c r="G67" s="33">
        <f>SUM(G68:G72)</f>
        <v>22212.9</v>
      </c>
      <c r="H67" s="33">
        <f>SUM(H68:H72)</f>
        <v>18352</v>
      </c>
      <c r="I67" s="78">
        <f>SUM(I68:I72)</f>
        <v>17336.600000000002</v>
      </c>
      <c r="J67" s="15">
        <f t="shared" si="4"/>
        <v>99887.496000000014</v>
      </c>
    </row>
    <row r="68" spans="1:14" x14ac:dyDescent="0.25">
      <c r="A68" s="124"/>
      <c r="B68" s="111"/>
      <c r="C68" s="103"/>
      <c r="D68" s="5" t="s">
        <v>23</v>
      </c>
      <c r="E68" s="16">
        <v>12416.1</v>
      </c>
      <c r="F68" s="53">
        <v>12289.6</v>
      </c>
      <c r="G68" s="33">
        <v>14684.5</v>
      </c>
      <c r="H68" s="33">
        <v>11966.2</v>
      </c>
      <c r="I68" s="53">
        <v>10947.7</v>
      </c>
      <c r="J68" s="15">
        <f t="shared" si="4"/>
        <v>62304.099999999991</v>
      </c>
    </row>
    <row r="69" spans="1:14" ht="30" x14ac:dyDescent="0.25">
      <c r="A69" s="124"/>
      <c r="B69" s="111"/>
      <c r="C69" s="103"/>
      <c r="D69" s="5" t="s">
        <v>22</v>
      </c>
      <c r="E69" s="16">
        <v>1.0629999999999999</v>
      </c>
      <c r="F69" s="53">
        <v>0.59699999999999998</v>
      </c>
      <c r="G69" s="33"/>
      <c r="H69" s="33"/>
      <c r="I69" s="53"/>
      <c r="J69" s="15">
        <f t="shared" si="4"/>
        <v>1.66</v>
      </c>
    </row>
    <row r="70" spans="1:14" ht="30" x14ac:dyDescent="0.25">
      <c r="A70" s="124"/>
      <c r="B70" s="111"/>
      <c r="C70" s="103"/>
      <c r="D70" s="5" t="s">
        <v>29</v>
      </c>
      <c r="E70" s="16">
        <v>6626.8</v>
      </c>
      <c r="F70" s="53">
        <v>6995.5</v>
      </c>
      <c r="G70" s="33">
        <v>5951.7</v>
      </c>
      <c r="H70" s="33">
        <v>4886.8999999999996</v>
      </c>
      <c r="I70" s="53">
        <v>4828.5</v>
      </c>
      <c r="J70" s="15">
        <f t="shared" si="4"/>
        <v>29289.4</v>
      </c>
    </row>
    <row r="71" spans="1:14" ht="30" x14ac:dyDescent="0.25">
      <c r="A71" s="124"/>
      <c r="B71" s="111"/>
      <c r="C71" s="103"/>
      <c r="D71" s="5" t="s">
        <v>32</v>
      </c>
      <c r="E71" s="16">
        <v>0</v>
      </c>
      <c r="F71" s="53"/>
      <c r="G71" s="33"/>
      <c r="H71" s="33"/>
      <c r="I71" s="53"/>
      <c r="J71" s="15">
        <f t="shared" si="4"/>
        <v>0</v>
      </c>
      <c r="K71" s="58"/>
    </row>
    <row r="72" spans="1:14" x14ac:dyDescent="0.25">
      <c r="A72" s="124"/>
      <c r="B72" s="111"/>
      <c r="C72" s="103"/>
      <c r="D72" s="5" t="s">
        <v>24</v>
      </c>
      <c r="E72" s="16">
        <v>1849.9839999999999</v>
      </c>
      <c r="F72" s="53">
        <v>1806.3520000000001</v>
      </c>
      <c r="G72" s="33">
        <v>1576.7</v>
      </c>
      <c r="H72" s="33">
        <v>1498.9</v>
      </c>
      <c r="I72" s="53">
        <v>1560.4</v>
      </c>
      <c r="J72" s="15">
        <f t="shared" si="4"/>
        <v>8292.3359999999993</v>
      </c>
    </row>
    <row r="73" spans="1:14" ht="30" x14ac:dyDescent="0.25">
      <c r="A73" s="124"/>
      <c r="B73" s="111"/>
      <c r="C73" s="103"/>
      <c r="D73" s="11" t="s">
        <v>19</v>
      </c>
      <c r="E73" s="16">
        <v>0</v>
      </c>
      <c r="F73" s="53"/>
      <c r="G73" s="33"/>
      <c r="H73" s="33"/>
      <c r="I73" s="53"/>
      <c r="J73" s="15">
        <f t="shared" si="4"/>
        <v>0</v>
      </c>
    </row>
    <row r="74" spans="1:14" x14ac:dyDescent="0.25">
      <c r="A74" s="124"/>
      <c r="B74" s="111"/>
      <c r="C74" s="103"/>
      <c r="D74" s="11" t="s">
        <v>28</v>
      </c>
      <c r="E74" s="16">
        <v>0</v>
      </c>
      <c r="F74" s="53"/>
      <c r="G74" s="33"/>
      <c r="H74" s="33"/>
      <c r="I74" s="53"/>
      <c r="J74" s="15">
        <f t="shared" si="4"/>
        <v>0</v>
      </c>
    </row>
    <row r="75" spans="1:14" x14ac:dyDescent="0.25">
      <c r="A75" s="124">
        <v>7</v>
      </c>
      <c r="B75" s="111" t="s">
        <v>9</v>
      </c>
      <c r="C75" s="93" t="s">
        <v>12</v>
      </c>
      <c r="D75" s="8" t="s">
        <v>6</v>
      </c>
      <c r="E75" s="16">
        <f>E77</f>
        <v>12066.1</v>
      </c>
      <c r="F75" s="78">
        <f t="shared" ref="F75:I75" si="9">F77</f>
        <v>13384.400000000001</v>
      </c>
      <c r="G75" s="33">
        <f t="shared" si="9"/>
        <v>14533.1</v>
      </c>
      <c r="H75" s="33">
        <f t="shared" si="9"/>
        <v>14533.1</v>
      </c>
      <c r="I75" s="78">
        <f t="shared" si="9"/>
        <v>14533.1</v>
      </c>
      <c r="J75" s="15">
        <f t="shared" si="4"/>
        <v>69049.8</v>
      </c>
    </row>
    <row r="76" spans="1:14" x14ac:dyDescent="0.25">
      <c r="A76" s="124"/>
      <c r="B76" s="111"/>
      <c r="C76" s="93"/>
      <c r="D76" s="11" t="s">
        <v>16</v>
      </c>
      <c r="E76" s="16">
        <v>0</v>
      </c>
      <c r="F76" s="78"/>
      <c r="G76" s="33"/>
      <c r="H76" s="33"/>
      <c r="I76" s="78"/>
      <c r="J76" s="15">
        <f t="shared" si="4"/>
        <v>0</v>
      </c>
    </row>
    <row r="77" spans="1:14" x14ac:dyDescent="0.25">
      <c r="A77" s="124"/>
      <c r="B77" s="111"/>
      <c r="C77" s="93"/>
      <c r="D77" s="11" t="s">
        <v>17</v>
      </c>
      <c r="E77" s="16">
        <f>E78+E79</f>
        <v>12066.1</v>
      </c>
      <c r="F77" s="78">
        <f t="shared" ref="F77:I77" si="10">F78+F79</f>
        <v>13384.400000000001</v>
      </c>
      <c r="G77" s="33">
        <f t="shared" si="10"/>
        <v>14533.1</v>
      </c>
      <c r="H77" s="33">
        <f t="shared" si="10"/>
        <v>14533.1</v>
      </c>
      <c r="I77" s="78">
        <f t="shared" si="10"/>
        <v>14533.1</v>
      </c>
      <c r="J77" s="15">
        <f t="shared" si="4"/>
        <v>69049.8</v>
      </c>
    </row>
    <row r="78" spans="1:14" ht="136.5" customHeight="1" x14ac:dyDescent="0.25">
      <c r="A78" s="124"/>
      <c r="B78" s="111"/>
      <c r="C78" s="93"/>
      <c r="D78" s="5" t="s">
        <v>40</v>
      </c>
      <c r="E78" s="28">
        <v>9861</v>
      </c>
      <c r="F78" s="79">
        <v>10800.2</v>
      </c>
      <c r="G78" s="80">
        <v>11873</v>
      </c>
      <c r="H78" s="80">
        <v>11873</v>
      </c>
      <c r="I78" s="79">
        <v>11873</v>
      </c>
      <c r="J78" s="15">
        <f t="shared" si="4"/>
        <v>56280.2</v>
      </c>
      <c r="M78" s="3"/>
      <c r="N78" s="3"/>
    </row>
    <row r="79" spans="1:14" ht="60" customHeight="1" x14ac:dyDescent="0.25">
      <c r="A79" s="124"/>
      <c r="B79" s="111"/>
      <c r="C79" s="93"/>
      <c r="D79" s="5" t="s">
        <v>25</v>
      </c>
      <c r="E79" s="28">
        <v>2205.1</v>
      </c>
      <c r="F79" s="79">
        <v>2584.1999999999998</v>
      </c>
      <c r="G79" s="80">
        <v>2660.1</v>
      </c>
      <c r="H79" s="80">
        <v>2660.1</v>
      </c>
      <c r="I79" s="79">
        <v>2660.1</v>
      </c>
      <c r="J79" s="15">
        <f t="shared" si="4"/>
        <v>12769.6</v>
      </c>
    </row>
    <row r="80" spans="1:14" x14ac:dyDescent="0.25">
      <c r="A80" s="124"/>
      <c r="B80" s="111"/>
      <c r="C80" s="93"/>
      <c r="D80" s="11" t="s">
        <v>18</v>
      </c>
      <c r="E80" s="16">
        <v>0</v>
      </c>
      <c r="F80" s="53"/>
      <c r="G80" s="33"/>
      <c r="H80" s="33"/>
      <c r="I80" s="53"/>
      <c r="J80" s="15">
        <f t="shared" si="4"/>
        <v>0</v>
      </c>
      <c r="M80" s="3"/>
      <c r="N80" s="3"/>
    </row>
    <row r="81" spans="1:11" ht="16.5" customHeight="1" x14ac:dyDescent="0.25">
      <c r="A81" s="124"/>
      <c r="B81" s="111"/>
      <c r="C81" s="93"/>
      <c r="D81" s="5" t="s">
        <v>23</v>
      </c>
      <c r="E81" s="16">
        <v>0</v>
      </c>
      <c r="F81" s="53"/>
      <c r="G81" s="33"/>
      <c r="H81" s="33"/>
      <c r="I81" s="53"/>
      <c r="J81" s="15">
        <f t="shared" si="4"/>
        <v>0</v>
      </c>
    </row>
    <row r="82" spans="1:11" ht="18.75" customHeight="1" x14ac:dyDescent="0.25">
      <c r="A82" s="124"/>
      <c r="B82" s="111"/>
      <c r="C82" s="93"/>
      <c r="D82" s="5" t="s">
        <v>24</v>
      </c>
      <c r="E82" s="16">
        <v>0</v>
      </c>
      <c r="F82" s="53"/>
      <c r="G82" s="33"/>
      <c r="H82" s="33"/>
      <c r="I82" s="53"/>
      <c r="J82" s="15">
        <f t="shared" si="4"/>
        <v>0</v>
      </c>
    </row>
    <row r="83" spans="1:11" ht="30" x14ac:dyDescent="0.25">
      <c r="A83" s="124"/>
      <c r="B83" s="111"/>
      <c r="C83" s="93"/>
      <c r="D83" s="11" t="s">
        <v>19</v>
      </c>
      <c r="E83" s="16">
        <v>0</v>
      </c>
      <c r="F83" s="53"/>
      <c r="G83" s="33"/>
      <c r="H83" s="33"/>
      <c r="I83" s="53"/>
      <c r="J83" s="15">
        <f t="shared" si="4"/>
        <v>0</v>
      </c>
    </row>
    <row r="84" spans="1:11" x14ac:dyDescent="0.25">
      <c r="A84" s="124"/>
      <c r="B84" s="111"/>
      <c r="C84" s="93"/>
      <c r="D84" s="11" t="s">
        <v>20</v>
      </c>
      <c r="E84" s="16">
        <v>0</v>
      </c>
      <c r="F84" s="53"/>
      <c r="G84" s="33"/>
      <c r="H84" s="33"/>
      <c r="I84" s="53"/>
      <c r="J84" s="15">
        <f t="shared" ref="J84:J147" si="11">SUM(E84:I84)</f>
        <v>0</v>
      </c>
    </row>
    <row r="85" spans="1:11" x14ac:dyDescent="0.25">
      <c r="A85" s="124">
        <v>8</v>
      </c>
      <c r="B85" s="125" t="s">
        <v>9</v>
      </c>
      <c r="C85" s="93" t="s">
        <v>13</v>
      </c>
      <c r="D85" s="8" t="s">
        <v>6</v>
      </c>
      <c r="E85" s="16">
        <f>E87+E90</f>
        <v>19380.417000000001</v>
      </c>
      <c r="F85" s="78">
        <f t="shared" ref="F85:I85" si="12">F87+F90</f>
        <v>21708.916000000001</v>
      </c>
      <c r="G85" s="33">
        <f t="shared" si="12"/>
        <v>22953.498</v>
      </c>
      <c r="H85" s="33">
        <f t="shared" si="12"/>
        <v>18294.5</v>
      </c>
      <c r="I85" s="78">
        <f t="shared" si="12"/>
        <v>17358.5</v>
      </c>
      <c r="J85" s="15">
        <f t="shared" si="11"/>
        <v>99695.831000000006</v>
      </c>
    </row>
    <row r="86" spans="1:11" ht="18" customHeight="1" x14ac:dyDescent="0.25">
      <c r="A86" s="124"/>
      <c r="B86" s="125"/>
      <c r="C86" s="93"/>
      <c r="D86" s="11" t="s">
        <v>16</v>
      </c>
      <c r="E86" s="16">
        <v>0</v>
      </c>
      <c r="F86" s="53"/>
      <c r="G86" s="33"/>
      <c r="H86" s="33"/>
      <c r="I86" s="53"/>
      <c r="J86" s="15">
        <f t="shared" si="11"/>
        <v>0</v>
      </c>
    </row>
    <row r="87" spans="1:11" x14ac:dyDescent="0.25">
      <c r="A87" s="124"/>
      <c r="B87" s="125"/>
      <c r="C87" s="93"/>
      <c r="D87" s="11" t="s">
        <v>17</v>
      </c>
      <c r="E87" s="16">
        <f>E88+E89</f>
        <v>2219</v>
      </c>
      <c r="F87" s="78">
        <f t="shared" ref="F87:I87" si="13">F88+F89</f>
        <v>2186.5</v>
      </c>
      <c r="G87" s="33">
        <f t="shared" si="13"/>
        <v>2236.6999999999998</v>
      </c>
      <c r="H87" s="33">
        <f t="shared" si="13"/>
        <v>2236.6999999999998</v>
      </c>
      <c r="I87" s="78">
        <f t="shared" si="13"/>
        <v>2236.6999999999998</v>
      </c>
      <c r="J87" s="15">
        <f t="shared" si="11"/>
        <v>11115.599999999999</v>
      </c>
    </row>
    <row r="88" spans="1:11" ht="30" customHeight="1" x14ac:dyDescent="0.25">
      <c r="A88" s="124"/>
      <c r="B88" s="125"/>
      <c r="C88" s="93"/>
      <c r="D88" s="5" t="s">
        <v>26</v>
      </c>
      <c r="E88" s="33">
        <v>56.9</v>
      </c>
      <c r="F88" s="33">
        <v>63.7</v>
      </c>
      <c r="G88" s="33"/>
      <c r="H88" s="33"/>
      <c r="I88" s="33"/>
      <c r="J88" s="15">
        <f t="shared" si="11"/>
        <v>120.6</v>
      </c>
    </row>
    <row r="89" spans="1:11" ht="30" x14ac:dyDescent="0.25">
      <c r="A89" s="124"/>
      <c r="B89" s="125"/>
      <c r="C89" s="93"/>
      <c r="D89" s="5" t="s">
        <v>27</v>
      </c>
      <c r="E89" s="33">
        <v>2162.1</v>
      </c>
      <c r="F89" s="33">
        <v>2122.8000000000002</v>
      </c>
      <c r="G89" s="33">
        <v>2236.6999999999998</v>
      </c>
      <c r="H89" s="33">
        <v>2236.6999999999998</v>
      </c>
      <c r="I89" s="33">
        <v>2236.6999999999998</v>
      </c>
      <c r="J89" s="15">
        <f t="shared" si="11"/>
        <v>10995</v>
      </c>
    </row>
    <row r="90" spans="1:11" x14ac:dyDescent="0.25">
      <c r="A90" s="124"/>
      <c r="B90" s="125"/>
      <c r="C90" s="93"/>
      <c r="D90" s="11" t="s">
        <v>18</v>
      </c>
      <c r="E90" s="16">
        <f>SUM(E91:E95)</f>
        <v>17161.417000000001</v>
      </c>
      <c r="F90" s="78">
        <f>SUM(F91:F95)</f>
        <v>19522.416000000001</v>
      </c>
      <c r="G90" s="33">
        <f>SUM(G91:G95)</f>
        <v>20716.797999999999</v>
      </c>
      <c r="H90" s="33">
        <f>SUM(H91:H95)</f>
        <v>16057.8</v>
      </c>
      <c r="I90" s="78">
        <f>SUM(I91:I95)</f>
        <v>15121.800000000001</v>
      </c>
      <c r="J90" s="15">
        <f t="shared" si="11"/>
        <v>88580.231</v>
      </c>
    </row>
    <row r="91" spans="1:11" ht="19.5" customHeight="1" x14ac:dyDescent="0.25">
      <c r="A91" s="124"/>
      <c r="B91" s="125"/>
      <c r="C91" s="93"/>
      <c r="D91" s="5" t="s">
        <v>23</v>
      </c>
      <c r="E91" s="16">
        <v>10395.1</v>
      </c>
      <c r="F91" s="33">
        <v>11280.17</v>
      </c>
      <c r="G91" s="33">
        <v>13234.3</v>
      </c>
      <c r="H91" s="33">
        <v>10784.4</v>
      </c>
      <c r="I91" s="33">
        <v>9866.7000000000007</v>
      </c>
      <c r="J91" s="15">
        <f t="shared" si="11"/>
        <v>55560.67</v>
      </c>
    </row>
    <row r="92" spans="1:11" ht="30.75" customHeight="1" x14ac:dyDescent="0.25">
      <c r="A92" s="124"/>
      <c r="B92" s="125"/>
      <c r="C92" s="93"/>
      <c r="D92" s="5" t="s">
        <v>22</v>
      </c>
      <c r="E92" s="16">
        <v>29.474</v>
      </c>
      <c r="F92" s="53">
        <v>35.116</v>
      </c>
      <c r="G92" s="33">
        <v>35</v>
      </c>
      <c r="H92" s="33">
        <v>35</v>
      </c>
      <c r="I92" s="53">
        <v>35</v>
      </c>
      <c r="J92" s="15">
        <f t="shared" si="11"/>
        <v>169.59</v>
      </c>
    </row>
    <row r="93" spans="1:11" ht="30.75" customHeight="1" x14ac:dyDescent="0.25">
      <c r="A93" s="124"/>
      <c r="B93" s="125"/>
      <c r="C93" s="93"/>
      <c r="D93" s="5" t="s">
        <v>29</v>
      </c>
      <c r="E93" s="16">
        <v>4784.2</v>
      </c>
      <c r="F93" s="53">
        <v>5854.9</v>
      </c>
      <c r="G93" s="33">
        <v>5364</v>
      </c>
      <c r="H93" s="33">
        <v>4404.3999999999996</v>
      </c>
      <c r="I93" s="53">
        <v>4351.5</v>
      </c>
      <c r="J93" s="15">
        <f t="shared" si="11"/>
        <v>24759</v>
      </c>
    </row>
    <row r="94" spans="1:11" ht="30.75" customHeight="1" x14ac:dyDescent="0.25">
      <c r="A94" s="124"/>
      <c r="B94" s="125"/>
      <c r="C94" s="93"/>
      <c r="D94" s="5" t="s">
        <v>32</v>
      </c>
      <c r="E94" s="16">
        <v>0</v>
      </c>
      <c r="F94" s="53"/>
      <c r="G94" s="33"/>
      <c r="H94" s="33"/>
      <c r="I94" s="53"/>
      <c r="J94" s="15">
        <f t="shared" si="11"/>
        <v>0</v>
      </c>
    </row>
    <row r="95" spans="1:11" ht="17.25" customHeight="1" x14ac:dyDescent="0.25">
      <c r="A95" s="124"/>
      <c r="B95" s="125"/>
      <c r="C95" s="93"/>
      <c r="D95" s="5" t="s">
        <v>24</v>
      </c>
      <c r="E95" s="16">
        <v>1952.643</v>
      </c>
      <c r="F95" s="53">
        <v>2352.23</v>
      </c>
      <c r="G95" s="33">
        <v>2083.498</v>
      </c>
      <c r="H95" s="33">
        <v>834</v>
      </c>
      <c r="I95" s="53">
        <v>868.6</v>
      </c>
      <c r="J95" s="15">
        <f t="shared" si="11"/>
        <v>8090.9709999999995</v>
      </c>
      <c r="K95" s="58"/>
    </row>
    <row r="96" spans="1:11" ht="30" x14ac:dyDescent="0.25">
      <c r="A96" s="124"/>
      <c r="B96" s="125"/>
      <c r="C96" s="93"/>
      <c r="D96" s="11" t="s">
        <v>19</v>
      </c>
      <c r="E96" s="16">
        <v>0</v>
      </c>
      <c r="F96" s="53"/>
      <c r="G96" s="33"/>
      <c r="H96" s="33"/>
      <c r="I96" s="53"/>
      <c r="J96" s="15">
        <f t="shared" si="11"/>
        <v>0</v>
      </c>
    </row>
    <row r="97" spans="1:10" x14ac:dyDescent="0.25">
      <c r="A97" s="124"/>
      <c r="B97" s="125"/>
      <c r="C97" s="93"/>
      <c r="D97" s="11" t="s">
        <v>28</v>
      </c>
      <c r="E97" s="16">
        <v>0</v>
      </c>
      <c r="F97" s="53"/>
      <c r="G97" s="33"/>
      <c r="H97" s="33"/>
      <c r="I97" s="53"/>
      <c r="J97" s="15">
        <f t="shared" si="11"/>
        <v>0</v>
      </c>
    </row>
    <row r="98" spans="1:10" x14ac:dyDescent="0.25">
      <c r="A98" s="124">
        <v>9</v>
      </c>
      <c r="B98" s="111" t="s">
        <v>9</v>
      </c>
      <c r="C98" s="93" t="s">
        <v>51</v>
      </c>
      <c r="D98" s="8" t="s">
        <v>6</v>
      </c>
      <c r="E98" s="16">
        <f>E100+E101</f>
        <v>2102.0320000000002</v>
      </c>
      <c r="F98" s="78">
        <f>F100+F101</f>
        <v>1778.164</v>
      </c>
      <c r="G98" s="33">
        <f>G100+G101</f>
        <v>2016.11</v>
      </c>
      <c r="H98" s="33">
        <f>H100+H101</f>
        <v>1949</v>
      </c>
      <c r="I98" s="78">
        <f>I100+I101</f>
        <v>1949</v>
      </c>
      <c r="J98" s="15">
        <f t="shared" si="11"/>
        <v>9794.3060000000005</v>
      </c>
    </row>
    <row r="99" spans="1:10" ht="15.75" customHeight="1" x14ac:dyDescent="0.25">
      <c r="A99" s="124"/>
      <c r="B99" s="111"/>
      <c r="C99" s="93"/>
      <c r="D99" s="11" t="s">
        <v>16</v>
      </c>
      <c r="E99" s="16">
        <v>0</v>
      </c>
      <c r="F99" s="53"/>
      <c r="G99" s="33"/>
      <c r="H99" s="33"/>
      <c r="I99" s="53"/>
      <c r="J99" s="15">
        <f t="shared" si="11"/>
        <v>0</v>
      </c>
    </row>
    <row r="100" spans="1:10" x14ac:dyDescent="0.25">
      <c r="A100" s="124"/>
      <c r="B100" s="111"/>
      <c r="C100" s="93"/>
      <c r="D100" s="11" t="s">
        <v>17</v>
      </c>
      <c r="E100" s="16">
        <v>1390.2</v>
      </c>
      <c r="F100" s="53">
        <v>1144.8</v>
      </c>
      <c r="G100" s="53">
        <v>1266.1099999999999</v>
      </c>
      <c r="H100" s="53">
        <v>1199.5999999999999</v>
      </c>
      <c r="I100" s="53">
        <v>1199.5999999999999</v>
      </c>
      <c r="J100" s="15">
        <f t="shared" si="11"/>
        <v>6200.3099999999995</v>
      </c>
    </row>
    <row r="101" spans="1:10" ht="15" customHeight="1" x14ac:dyDescent="0.25">
      <c r="A101" s="124"/>
      <c r="B101" s="111"/>
      <c r="C101" s="93"/>
      <c r="D101" s="11" t="s">
        <v>18</v>
      </c>
      <c r="E101" s="16">
        <v>711.83199999999999</v>
      </c>
      <c r="F101" s="53">
        <v>633.36400000000003</v>
      </c>
      <c r="G101" s="53">
        <v>750</v>
      </c>
      <c r="H101" s="53">
        <v>749.4</v>
      </c>
      <c r="I101" s="53">
        <v>749.4</v>
      </c>
      <c r="J101" s="15">
        <f t="shared" si="11"/>
        <v>3593.9960000000001</v>
      </c>
    </row>
    <row r="102" spans="1:10" ht="30" x14ac:dyDescent="0.25">
      <c r="A102" s="124"/>
      <c r="B102" s="111"/>
      <c r="C102" s="93"/>
      <c r="D102" s="11" t="s">
        <v>19</v>
      </c>
      <c r="E102" s="16">
        <v>0</v>
      </c>
      <c r="F102" s="53"/>
      <c r="G102" s="33"/>
      <c r="H102" s="33"/>
      <c r="I102" s="53"/>
      <c r="J102" s="15">
        <f t="shared" si="11"/>
        <v>0</v>
      </c>
    </row>
    <row r="103" spans="1:10" x14ac:dyDescent="0.25">
      <c r="A103" s="124"/>
      <c r="B103" s="111"/>
      <c r="C103" s="93"/>
      <c r="D103" s="11" t="s">
        <v>28</v>
      </c>
      <c r="E103" s="16">
        <v>0</v>
      </c>
      <c r="F103" s="53"/>
      <c r="G103" s="33"/>
      <c r="H103" s="33"/>
      <c r="I103" s="53"/>
      <c r="J103" s="15">
        <f t="shared" si="11"/>
        <v>0</v>
      </c>
    </row>
    <row r="104" spans="1:10" x14ac:dyDescent="0.25">
      <c r="A104" s="124">
        <v>10</v>
      </c>
      <c r="B104" s="111" t="s">
        <v>9</v>
      </c>
      <c r="C104" s="93" t="s">
        <v>52</v>
      </c>
      <c r="D104" s="8" t="s">
        <v>6</v>
      </c>
      <c r="E104" s="16">
        <f>E107</f>
        <v>5</v>
      </c>
      <c r="F104" s="78">
        <f>F107</f>
        <v>5</v>
      </c>
      <c r="G104" s="33">
        <f>G107</f>
        <v>6</v>
      </c>
      <c r="H104" s="33">
        <f>H107</f>
        <v>0</v>
      </c>
      <c r="I104" s="33">
        <f>I107</f>
        <v>0</v>
      </c>
      <c r="J104" s="15">
        <f t="shared" si="11"/>
        <v>16</v>
      </c>
    </row>
    <row r="105" spans="1:10" ht="31.5" customHeight="1" x14ac:dyDescent="0.25">
      <c r="A105" s="124"/>
      <c r="B105" s="111"/>
      <c r="C105" s="93"/>
      <c r="D105" s="11" t="s">
        <v>16</v>
      </c>
      <c r="E105" s="16">
        <v>0</v>
      </c>
      <c r="F105" s="53"/>
      <c r="G105" s="33"/>
      <c r="H105" s="33"/>
      <c r="I105" s="53"/>
      <c r="J105" s="15">
        <f t="shared" si="11"/>
        <v>0</v>
      </c>
    </row>
    <row r="106" spans="1:10" x14ac:dyDescent="0.25">
      <c r="A106" s="124"/>
      <c r="B106" s="111"/>
      <c r="C106" s="93"/>
      <c r="D106" s="11" t="s">
        <v>17</v>
      </c>
      <c r="E106" s="16">
        <v>0</v>
      </c>
      <c r="F106" s="53"/>
      <c r="G106" s="33"/>
      <c r="H106" s="33"/>
      <c r="I106" s="53"/>
      <c r="J106" s="15">
        <f t="shared" si="11"/>
        <v>0</v>
      </c>
    </row>
    <row r="107" spans="1:10" ht="15" customHeight="1" x14ac:dyDescent="0.25">
      <c r="A107" s="124"/>
      <c r="B107" s="111"/>
      <c r="C107" s="93"/>
      <c r="D107" s="11" t="s">
        <v>18</v>
      </c>
      <c r="E107" s="16">
        <v>5</v>
      </c>
      <c r="F107" s="53">
        <v>5</v>
      </c>
      <c r="G107" s="33">
        <v>6</v>
      </c>
      <c r="H107" s="33">
        <v>0</v>
      </c>
      <c r="I107" s="53">
        <v>0</v>
      </c>
      <c r="J107" s="15">
        <f t="shared" si="11"/>
        <v>16</v>
      </c>
    </row>
    <row r="108" spans="1:10" ht="30" x14ac:dyDescent="0.25">
      <c r="A108" s="124"/>
      <c r="B108" s="111"/>
      <c r="C108" s="93"/>
      <c r="D108" s="11" t="s">
        <v>19</v>
      </c>
      <c r="E108" s="16">
        <v>0</v>
      </c>
      <c r="F108" s="53"/>
      <c r="G108" s="33"/>
      <c r="H108" s="33"/>
      <c r="I108" s="53"/>
      <c r="J108" s="15">
        <f t="shared" si="11"/>
        <v>0</v>
      </c>
    </row>
    <row r="109" spans="1:10" x14ac:dyDescent="0.25">
      <c r="A109" s="124"/>
      <c r="B109" s="111"/>
      <c r="C109" s="93"/>
      <c r="D109" s="11" t="s">
        <v>28</v>
      </c>
      <c r="E109" s="16">
        <v>0</v>
      </c>
      <c r="F109" s="53"/>
      <c r="G109" s="33"/>
      <c r="H109" s="33"/>
      <c r="I109" s="53"/>
      <c r="J109" s="15">
        <f t="shared" si="11"/>
        <v>0</v>
      </c>
    </row>
    <row r="110" spans="1:10" ht="15" customHeight="1" x14ac:dyDescent="0.25">
      <c r="A110" s="124">
        <v>11</v>
      </c>
      <c r="B110" s="111" t="s">
        <v>9</v>
      </c>
      <c r="C110" s="93" t="s">
        <v>63</v>
      </c>
      <c r="D110" s="8" t="s">
        <v>6</v>
      </c>
      <c r="E110" s="16">
        <f>E111+E112+E114</f>
        <v>0</v>
      </c>
      <c r="F110" s="16">
        <f>F111+F112+F114</f>
        <v>3553.4999999999995</v>
      </c>
      <c r="G110" s="16">
        <f>G111+G112+G114</f>
        <v>0</v>
      </c>
      <c r="H110" s="16">
        <f t="shared" ref="H110:I110" si="14">H111+H112+H114</f>
        <v>5862.4000000000005</v>
      </c>
      <c r="I110" s="16">
        <f t="shared" si="14"/>
        <v>0</v>
      </c>
      <c r="J110" s="15">
        <f t="shared" si="11"/>
        <v>9415.9</v>
      </c>
    </row>
    <row r="111" spans="1:10" ht="18.75" customHeight="1" x14ac:dyDescent="0.25">
      <c r="A111" s="124"/>
      <c r="B111" s="111"/>
      <c r="C111" s="93"/>
      <c r="D111" s="11" t="s">
        <v>16</v>
      </c>
      <c r="E111" s="16">
        <v>0</v>
      </c>
      <c r="F111" s="16">
        <f>F118+F125+F139+F146</f>
        <v>3482.7</v>
      </c>
      <c r="G111" s="16">
        <f>G118+G125+G139+G146+G132</f>
        <v>0</v>
      </c>
      <c r="H111" s="16">
        <f t="shared" ref="H111:I111" si="15">H118+H125+H139+H146</f>
        <v>5745.7000000000007</v>
      </c>
      <c r="I111" s="16">
        <f t="shared" si="15"/>
        <v>0</v>
      </c>
      <c r="J111" s="15">
        <f t="shared" si="11"/>
        <v>9228.4000000000015</v>
      </c>
    </row>
    <row r="112" spans="1:10" x14ac:dyDescent="0.25">
      <c r="A112" s="124"/>
      <c r="B112" s="111"/>
      <c r="C112" s="93"/>
      <c r="D112" s="11" t="s">
        <v>17</v>
      </c>
      <c r="E112" s="16">
        <f>E113</f>
        <v>0</v>
      </c>
      <c r="F112" s="16">
        <f>F119+F126+F140+F147</f>
        <v>35.200000000000003</v>
      </c>
      <c r="G112" s="16">
        <f>G119+G126+G140+G147+G133</f>
        <v>0</v>
      </c>
      <c r="H112" s="16">
        <f t="shared" ref="H112:I112" si="16">H119+H126+H140+H147</f>
        <v>58</v>
      </c>
      <c r="I112" s="16">
        <f t="shared" si="16"/>
        <v>0</v>
      </c>
      <c r="J112" s="15">
        <f t="shared" si="11"/>
        <v>93.2</v>
      </c>
    </row>
    <row r="113" spans="1:10" ht="77.25" customHeight="1" x14ac:dyDescent="0.25">
      <c r="A113" s="124"/>
      <c r="B113" s="111"/>
      <c r="C113" s="93"/>
      <c r="D113" s="5" t="s">
        <v>41</v>
      </c>
      <c r="E113" s="16"/>
      <c r="F113" s="16">
        <f>F120+F127+F141+F148</f>
        <v>35.200000000000003</v>
      </c>
      <c r="G113" s="16">
        <f>G120+G127+G141+G148+G134</f>
        <v>0</v>
      </c>
      <c r="H113" s="16">
        <f t="shared" ref="H113:I113" si="17">H120+H127+H141+H148</f>
        <v>58</v>
      </c>
      <c r="I113" s="16">
        <f t="shared" si="17"/>
        <v>0</v>
      </c>
      <c r="J113" s="15">
        <f t="shared" si="11"/>
        <v>93.2</v>
      </c>
    </row>
    <row r="114" spans="1:10" ht="17.25" customHeight="1" x14ac:dyDescent="0.25">
      <c r="A114" s="124"/>
      <c r="B114" s="111"/>
      <c r="C114" s="93"/>
      <c r="D114" s="11" t="s">
        <v>18</v>
      </c>
      <c r="E114" s="16"/>
      <c r="F114" s="16">
        <f>F121+F128+F142+F149</f>
        <v>35.599999999999994</v>
      </c>
      <c r="G114" s="16">
        <f>G121+G128+G142+G149+G135</f>
        <v>0</v>
      </c>
      <c r="H114" s="16">
        <f t="shared" ref="H114:I114" si="18">H121+H128+H142+H149</f>
        <v>58.7</v>
      </c>
      <c r="I114" s="16">
        <f t="shared" si="18"/>
        <v>0</v>
      </c>
      <c r="J114" s="15">
        <f t="shared" si="11"/>
        <v>94.3</v>
      </c>
    </row>
    <row r="115" spans="1:10" ht="16.5" customHeight="1" x14ac:dyDescent="0.25">
      <c r="A115" s="124"/>
      <c r="B115" s="111"/>
      <c r="C115" s="93"/>
      <c r="D115" s="11" t="s">
        <v>19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5">
        <f t="shared" si="11"/>
        <v>0</v>
      </c>
    </row>
    <row r="116" spans="1:10" ht="16.5" customHeight="1" x14ac:dyDescent="0.25">
      <c r="A116" s="124"/>
      <c r="B116" s="111"/>
      <c r="C116" s="93"/>
      <c r="D116" s="11" t="s">
        <v>28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5">
        <f t="shared" si="11"/>
        <v>0</v>
      </c>
    </row>
    <row r="117" spans="1:10" ht="15.75" customHeight="1" x14ac:dyDescent="0.25">
      <c r="A117" s="110" t="s">
        <v>64</v>
      </c>
      <c r="B117" s="118" t="s">
        <v>68</v>
      </c>
      <c r="C117" s="104" t="s">
        <v>72</v>
      </c>
      <c r="D117" s="8" t="s">
        <v>6</v>
      </c>
      <c r="E117" s="16"/>
      <c r="F117" s="16">
        <f>F118+F119+F121</f>
        <v>1518.4</v>
      </c>
      <c r="G117" s="16"/>
      <c r="H117" s="16"/>
      <c r="I117" s="16"/>
      <c r="J117" s="15">
        <f t="shared" si="11"/>
        <v>1518.4</v>
      </c>
    </row>
    <row r="118" spans="1:10" ht="16.5" customHeight="1" x14ac:dyDescent="0.25">
      <c r="A118" s="110"/>
      <c r="B118" s="119"/>
      <c r="C118" s="105"/>
      <c r="D118" s="35" t="s">
        <v>16</v>
      </c>
      <c r="E118" s="16"/>
      <c r="F118" s="16">
        <v>1488.2</v>
      </c>
      <c r="G118" s="16"/>
      <c r="H118" s="16"/>
      <c r="I118" s="16"/>
      <c r="J118" s="15">
        <f t="shared" si="11"/>
        <v>1488.2</v>
      </c>
    </row>
    <row r="119" spans="1:10" ht="16.5" customHeight="1" x14ac:dyDescent="0.25">
      <c r="A119" s="110"/>
      <c r="B119" s="119"/>
      <c r="C119" s="105"/>
      <c r="D119" s="35" t="s">
        <v>17</v>
      </c>
      <c r="E119" s="16"/>
      <c r="F119" s="16">
        <f>F120</f>
        <v>15</v>
      </c>
      <c r="G119" s="16"/>
      <c r="H119" s="16"/>
      <c r="I119" s="16"/>
      <c r="J119" s="15">
        <f t="shared" si="11"/>
        <v>15</v>
      </c>
    </row>
    <row r="120" spans="1:10" ht="77.25" customHeight="1" x14ac:dyDescent="0.25">
      <c r="A120" s="110"/>
      <c r="B120" s="119"/>
      <c r="C120" s="105"/>
      <c r="D120" s="5" t="s">
        <v>41</v>
      </c>
      <c r="E120" s="16"/>
      <c r="F120" s="28">
        <v>15</v>
      </c>
      <c r="G120" s="16"/>
      <c r="H120" s="16"/>
      <c r="I120" s="16"/>
      <c r="J120" s="15">
        <f t="shared" si="11"/>
        <v>15</v>
      </c>
    </row>
    <row r="121" spans="1:10" ht="15" customHeight="1" x14ac:dyDescent="0.25">
      <c r="A121" s="110"/>
      <c r="B121" s="119"/>
      <c r="C121" s="105"/>
      <c r="D121" s="35" t="s">
        <v>18</v>
      </c>
      <c r="E121" s="16"/>
      <c r="F121" s="16">
        <v>15.2</v>
      </c>
      <c r="G121" s="16"/>
      <c r="H121" s="16"/>
      <c r="I121" s="16"/>
      <c r="J121" s="15">
        <f t="shared" si="11"/>
        <v>15.2</v>
      </c>
    </row>
    <row r="122" spans="1:10" ht="31.5" customHeight="1" x14ac:dyDescent="0.25">
      <c r="A122" s="110"/>
      <c r="B122" s="119"/>
      <c r="C122" s="105"/>
      <c r="D122" s="35" t="s">
        <v>19</v>
      </c>
      <c r="E122" s="16"/>
      <c r="F122" s="16"/>
      <c r="G122" s="16"/>
      <c r="H122" s="16"/>
      <c r="I122" s="16"/>
      <c r="J122" s="15">
        <f t="shared" si="11"/>
        <v>0</v>
      </c>
    </row>
    <row r="123" spans="1:10" ht="15" customHeight="1" x14ac:dyDescent="0.25">
      <c r="A123" s="110"/>
      <c r="B123" s="120"/>
      <c r="C123" s="106"/>
      <c r="D123" s="35" t="s">
        <v>28</v>
      </c>
      <c r="E123" s="16"/>
      <c r="F123" s="16"/>
      <c r="G123" s="16"/>
      <c r="H123" s="16"/>
      <c r="I123" s="16"/>
      <c r="J123" s="15">
        <f t="shared" si="11"/>
        <v>0</v>
      </c>
    </row>
    <row r="124" spans="1:10" ht="15" customHeight="1" x14ac:dyDescent="0.25">
      <c r="A124" s="110" t="s">
        <v>65</v>
      </c>
      <c r="B124" s="118" t="s">
        <v>68</v>
      </c>
      <c r="C124" s="104" t="s">
        <v>90</v>
      </c>
      <c r="D124" s="8" t="s">
        <v>6</v>
      </c>
      <c r="E124" s="16"/>
      <c r="F124" s="16"/>
      <c r="G124" s="16"/>
      <c r="H124" s="16">
        <f>SUM(H125+H126+H128)</f>
        <v>3488.3</v>
      </c>
      <c r="I124" s="16"/>
      <c r="J124" s="15">
        <f t="shared" si="11"/>
        <v>3488.3</v>
      </c>
    </row>
    <row r="125" spans="1:10" ht="17.25" customHeight="1" x14ac:dyDescent="0.25">
      <c r="A125" s="110"/>
      <c r="B125" s="119"/>
      <c r="C125" s="105"/>
      <c r="D125" s="35" t="s">
        <v>16</v>
      </c>
      <c r="E125" s="16"/>
      <c r="F125" s="16"/>
      <c r="G125" s="16"/>
      <c r="H125" s="16">
        <v>3418.9</v>
      </c>
      <c r="I125" s="16"/>
      <c r="J125" s="15">
        <f t="shared" si="11"/>
        <v>3418.9</v>
      </c>
    </row>
    <row r="126" spans="1:10" ht="17.25" customHeight="1" x14ac:dyDescent="0.25">
      <c r="A126" s="110"/>
      <c r="B126" s="119"/>
      <c r="C126" s="105"/>
      <c r="D126" s="35" t="s">
        <v>17</v>
      </c>
      <c r="E126" s="16"/>
      <c r="F126" s="16"/>
      <c r="G126" s="46"/>
      <c r="H126" s="46">
        <f>H127</f>
        <v>34.5</v>
      </c>
      <c r="I126" s="16"/>
      <c r="J126" s="15">
        <f t="shared" si="11"/>
        <v>34.5</v>
      </c>
    </row>
    <row r="127" spans="1:10" ht="77.25" customHeight="1" x14ac:dyDescent="0.25">
      <c r="A127" s="110"/>
      <c r="B127" s="119"/>
      <c r="C127" s="105"/>
      <c r="D127" s="5" t="s">
        <v>41</v>
      </c>
      <c r="E127" s="16" t="s">
        <v>89</v>
      </c>
      <c r="F127" s="16"/>
      <c r="G127" s="28"/>
      <c r="H127" s="28">
        <v>34.5</v>
      </c>
      <c r="I127" s="16"/>
      <c r="J127" s="15">
        <f t="shared" si="11"/>
        <v>34.5</v>
      </c>
    </row>
    <row r="128" spans="1:10" ht="17.25" customHeight="1" x14ac:dyDescent="0.25">
      <c r="A128" s="110"/>
      <c r="B128" s="119"/>
      <c r="C128" s="105"/>
      <c r="D128" s="35" t="s">
        <v>18</v>
      </c>
      <c r="E128" s="16"/>
      <c r="F128" s="16"/>
      <c r="G128" s="16"/>
      <c r="H128" s="16">
        <v>34.9</v>
      </c>
      <c r="I128" s="16"/>
      <c r="J128" s="15">
        <f t="shared" si="11"/>
        <v>34.9</v>
      </c>
    </row>
    <row r="129" spans="1:11" ht="16.5" customHeight="1" x14ac:dyDescent="0.25">
      <c r="A129" s="110"/>
      <c r="B129" s="119"/>
      <c r="C129" s="105"/>
      <c r="D129" s="35" t="s">
        <v>19</v>
      </c>
      <c r="E129" s="16"/>
      <c r="F129" s="16"/>
      <c r="G129" s="16"/>
      <c r="H129" s="16"/>
      <c r="I129" s="16"/>
      <c r="J129" s="15">
        <f t="shared" si="11"/>
        <v>0</v>
      </c>
    </row>
    <row r="130" spans="1:11" ht="20.25" customHeight="1" x14ac:dyDescent="0.25">
      <c r="A130" s="110"/>
      <c r="B130" s="120"/>
      <c r="C130" s="106"/>
      <c r="D130" s="35" t="s">
        <v>28</v>
      </c>
      <c r="E130" s="16"/>
      <c r="F130" s="16"/>
      <c r="G130" s="16"/>
      <c r="H130" s="16"/>
      <c r="I130" s="16"/>
      <c r="J130" s="15">
        <f t="shared" si="11"/>
        <v>0</v>
      </c>
    </row>
    <row r="131" spans="1:11" ht="0.75" hidden="1" customHeight="1" x14ac:dyDescent="0.25">
      <c r="A131" s="107" t="s">
        <v>66</v>
      </c>
      <c r="B131" s="118" t="s">
        <v>68</v>
      </c>
      <c r="C131" s="104" t="s">
        <v>91</v>
      </c>
      <c r="D131" s="8" t="s">
        <v>6</v>
      </c>
      <c r="E131" s="16"/>
      <c r="F131" s="16"/>
      <c r="G131" s="16">
        <f>G132+G133+G135</f>
        <v>0</v>
      </c>
      <c r="H131" s="16"/>
      <c r="I131" s="16"/>
      <c r="J131" s="15">
        <f t="shared" si="11"/>
        <v>0</v>
      </c>
    </row>
    <row r="132" spans="1:11" ht="21" hidden="1" customHeight="1" x14ac:dyDescent="0.25">
      <c r="A132" s="108"/>
      <c r="B132" s="119"/>
      <c r="C132" s="105"/>
      <c r="D132" s="45" t="s">
        <v>16</v>
      </c>
      <c r="E132" s="16"/>
      <c r="F132" s="16"/>
      <c r="G132" s="16"/>
      <c r="H132" s="16"/>
      <c r="I132" s="16"/>
      <c r="J132" s="15">
        <f t="shared" si="11"/>
        <v>0</v>
      </c>
    </row>
    <row r="133" spans="1:11" ht="21" hidden="1" customHeight="1" x14ac:dyDescent="0.25">
      <c r="A133" s="108"/>
      <c r="B133" s="119"/>
      <c r="C133" s="105"/>
      <c r="D133" s="45" t="s">
        <v>17</v>
      </c>
      <c r="E133" s="16"/>
      <c r="F133" s="16"/>
      <c r="G133" s="16"/>
      <c r="H133" s="16"/>
      <c r="I133" s="16"/>
      <c r="J133" s="15">
        <f t="shared" si="11"/>
        <v>0</v>
      </c>
    </row>
    <row r="134" spans="1:11" ht="98.25" hidden="1" customHeight="1" x14ac:dyDescent="0.25">
      <c r="A134" s="108"/>
      <c r="B134" s="119"/>
      <c r="C134" s="105"/>
      <c r="D134" s="5" t="s">
        <v>41</v>
      </c>
      <c r="E134" s="16"/>
      <c r="F134" s="16"/>
      <c r="G134" s="28"/>
      <c r="H134" s="16"/>
      <c r="I134" s="16"/>
      <c r="J134" s="15">
        <f t="shared" si="11"/>
        <v>0</v>
      </c>
    </row>
    <row r="135" spans="1:11" ht="21" hidden="1" customHeight="1" x14ac:dyDescent="0.25">
      <c r="A135" s="108"/>
      <c r="B135" s="119"/>
      <c r="C135" s="105"/>
      <c r="D135" s="45" t="s">
        <v>18</v>
      </c>
      <c r="E135" s="16"/>
      <c r="F135" s="16"/>
      <c r="G135" s="16"/>
      <c r="H135" s="16"/>
      <c r="I135" s="16"/>
      <c r="J135" s="15">
        <f t="shared" si="11"/>
        <v>0</v>
      </c>
    </row>
    <row r="136" spans="1:11" ht="32.25" hidden="1" customHeight="1" x14ac:dyDescent="0.25">
      <c r="A136" s="108"/>
      <c r="B136" s="119"/>
      <c r="C136" s="105"/>
      <c r="D136" s="45" t="s">
        <v>19</v>
      </c>
      <c r="E136" s="16"/>
      <c r="F136" s="16"/>
      <c r="G136" s="16"/>
      <c r="H136" s="16"/>
      <c r="I136" s="16"/>
      <c r="J136" s="15">
        <f t="shared" si="11"/>
        <v>0</v>
      </c>
      <c r="K136" s="6" t="s">
        <v>89</v>
      </c>
    </row>
    <row r="137" spans="1:11" ht="15" hidden="1" customHeight="1" x14ac:dyDescent="0.25">
      <c r="A137" s="109"/>
      <c r="B137" s="120"/>
      <c r="C137" s="106"/>
      <c r="D137" s="45" t="s">
        <v>28</v>
      </c>
      <c r="E137" s="16"/>
      <c r="F137" s="16"/>
      <c r="G137" s="16"/>
      <c r="H137" s="16"/>
      <c r="I137" s="16"/>
      <c r="J137" s="15">
        <f t="shared" si="11"/>
        <v>0</v>
      </c>
    </row>
    <row r="138" spans="1:11" ht="15.75" customHeight="1" x14ac:dyDescent="0.25">
      <c r="A138" s="110" t="s">
        <v>66</v>
      </c>
      <c r="B138" s="118" t="s">
        <v>68</v>
      </c>
      <c r="C138" s="88" t="s">
        <v>69</v>
      </c>
      <c r="D138" s="8" t="s">
        <v>6</v>
      </c>
      <c r="E138" s="16"/>
      <c r="F138" s="16">
        <f>F139+F140+F142</f>
        <v>2035.1000000000001</v>
      </c>
      <c r="G138" s="16"/>
      <c r="H138" s="16"/>
      <c r="I138" s="16"/>
      <c r="J138" s="15">
        <f t="shared" si="11"/>
        <v>2035.1000000000001</v>
      </c>
    </row>
    <row r="139" spans="1:11" ht="15.75" customHeight="1" x14ac:dyDescent="0.25">
      <c r="A139" s="110"/>
      <c r="B139" s="119"/>
      <c r="C139" s="89"/>
      <c r="D139" s="35" t="s">
        <v>16</v>
      </c>
      <c r="E139" s="16"/>
      <c r="F139" s="16">
        <v>1994.5</v>
      </c>
      <c r="G139" s="16"/>
      <c r="H139" s="16"/>
      <c r="I139" s="16"/>
      <c r="J139" s="15">
        <f t="shared" si="11"/>
        <v>1994.5</v>
      </c>
    </row>
    <row r="140" spans="1:11" ht="15.75" customHeight="1" x14ac:dyDescent="0.25">
      <c r="A140" s="110"/>
      <c r="B140" s="119"/>
      <c r="C140" s="89"/>
      <c r="D140" s="35" t="s">
        <v>17</v>
      </c>
      <c r="E140" s="16"/>
      <c r="F140" s="16">
        <f>F141</f>
        <v>20.2</v>
      </c>
      <c r="G140" s="16"/>
      <c r="H140" s="16"/>
      <c r="I140" s="16"/>
      <c r="J140" s="15">
        <f t="shared" si="11"/>
        <v>20.2</v>
      </c>
    </row>
    <row r="141" spans="1:11" ht="76.5" customHeight="1" x14ac:dyDescent="0.25">
      <c r="A141" s="110"/>
      <c r="B141" s="119"/>
      <c r="C141" s="89"/>
      <c r="D141" s="5" t="s">
        <v>41</v>
      </c>
      <c r="E141" s="16"/>
      <c r="F141" s="28">
        <v>20.2</v>
      </c>
      <c r="G141" s="16"/>
      <c r="H141" s="16"/>
      <c r="I141" s="16"/>
      <c r="J141" s="15">
        <f t="shared" si="11"/>
        <v>20.2</v>
      </c>
    </row>
    <row r="142" spans="1:11" ht="15.75" customHeight="1" x14ac:dyDescent="0.25">
      <c r="A142" s="110"/>
      <c r="B142" s="119"/>
      <c r="C142" s="89"/>
      <c r="D142" s="35" t="s">
        <v>18</v>
      </c>
      <c r="E142" s="16"/>
      <c r="F142" s="16">
        <v>20.399999999999999</v>
      </c>
      <c r="G142" s="16"/>
      <c r="H142" s="16"/>
      <c r="I142" s="16"/>
      <c r="J142" s="15">
        <f t="shared" si="11"/>
        <v>20.399999999999999</v>
      </c>
    </row>
    <row r="143" spans="1:11" ht="15.75" customHeight="1" x14ac:dyDescent="0.25">
      <c r="A143" s="110"/>
      <c r="B143" s="119"/>
      <c r="C143" s="89"/>
      <c r="D143" s="35" t="s">
        <v>19</v>
      </c>
      <c r="E143" s="16"/>
      <c r="F143" s="16"/>
      <c r="G143" s="16"/>
      <c r="H143" s="16"/>
      <c r="I143" s="16"/>
      <c r="J143" s="15">
        <f t="shared" si="11"/>
        <v>0</v>
      </c>
    </row>
    <row r="144" spans="1:11" ht="14.25" customHeight="1" x14ac:dyDescent="0.25">
      <c r="A144" s="110"/>
      <c r="B144" s="120"/>
      <c r="C144" s="90"/>
      <c r="D144" s="35" t="s">
        <v>28</v>
      </c>
      <c r="E144" s="16"/>
      <c r="F144" s="16"/>
      <c r="G144" s="16"/>
      <c r="H144" s="16"/>
      <c r="I144" s="16"/>
      <c r="J144" s="15">
        <f t="shared" si="11"/>
        <v>0</v>
      </c>
    </row>
    <row r="145" spans="1:10" ht="15.75" customHeight="1" x14ac:dyDescent="0.25">
      <c r="A145" s="110" t="s">
        <v>67</v>
      </c>
      <c r="B145" s="118" t="s">
        <v>68</v>
      </c>
      <c r="C145" s="104" t="s">
        <v>73</v>
      </c>
      <c r="D145" s="8" t="s">
        <v>6</v>
      </c>
      <c r="E145" s="16"/>
      <c r="F145" s="16"/>
      <c r="G145" s="16"/>
      <c r="H145" s="16">
        <f>H146+H147+H149</f>
        <v>2374.1000000000004</v>
      </c>
      <c r="I145" s="16"/>
      <c r="J145" s="15">
        <f t="shared" si="11"/>
        <v>2374.1000000000004</v>
      </c>
    </row>
    <row r="146" spans="1:10" ht="15.75" customHeight="1" x14ac:dyDescent="0.25">
      <c r="A146" s="110"/>
      <c r="B146" s="119"/>
      <c r="C146" s="105"/>
      <c r="D146" s="35" t="s">
        <v>16</v>
      </c>
      <c r="E146" s="16"/>
      <c r="F146" s="16"/>
      <c r="G146" s="16"/>
      <c r="H146" s="16">
        <v>2326.8000000000002</v>
      </c>
      <c r="I146" s="16"/>
      <c r="J146" s="15">
        <f t="shared" si="11"/>
        <v>2326.8000000000002</v>
      </c>
    </row>
    <row r="147" spans="1:10" ht="14.25" customHeight="1" x14ac:dyDescent="0.25">
      <c r="A147" s="110"/>
      <c r="B147" s="119"/>
      <c r="C147" s="105"/>
      <c r="D147" s="35" t="s">
        <v>17</v>
      </c>
      <c r="E147" s="16"/>
      <c r="F147" s="16"/>
      <c r="G147" s="16"/>
      <c r="H147" s="16">
        <f>H148</f>
        <v>23.5</v>
      </c>
      <c r="I147" s="16"/>
      <c r="J147" s="15">
        <f t="shared" si="11"/>
        <v>23.5</v>
      </c>
    </row>
    <row r="148" spans="1:10" ht="77.25" customHeight="1" x14ac:dyDescent="0.25">
      <c r="A148" s="110"/>
      <c r="B148" s="119"/>
      <c r="C148" s="105"/>
      <c r="D148" s="5" t="s">
        <v>41</v>
      </c>
      <c r="E148" s="16"/>
      <c r="F148" s="16"/>
      <c r="G148" s="28"/>
      <c r="H148" s="28">
        <v>23.5</v>
      </c>
      <c r="I148" s="16"/>
      <c r="J148" s="15">
        <f t="shared" ref="J148:J211" si="19">SUM(E148:I148)</f>
        <v>23.5</v>
      </c>
    </row>
    <row r="149" spans="1:10" ht="15.75" customHeight="1" x14ac:dyDescent="0.25">
      <c r="A149" s="110"/>
      <c r="B149" s="119"/>
      <c r="C149" s="105"/>
      <c r="D149" s="35" t="s">
        <v>18</v>
      </c>
      <c r="E149" s="16"/>
      <c r="F149" s="16"/>
      <c r="G149" s="16"/>
      <c r="H149" s="16">
        <v>23.8</v>
      </c>
      <c r="I149" s="16"/>
      <c r="J149" s="15">
        <f t="shared" si="19"/>
        <v>23.8</v>
      </c>
    </row>
    <row r="150" spans="1:10" ht="15.75" customHeight="1" x14ac:dyDescent="0.25">
      <c r="A150" s="110"/>
      <c r="B150" s="119"/>
      <c r="C150" s="105"/>
      <c r="D150" s="35" t="s">
        <v>19</v>
      </c>
      <c r="E150" s="16"/>
      <c r="F150" s="16"/>
      <c r="G150" s="16"/>
      <c r="H150" s="16"/>
      <c r="I150" s="16"/>
      <c r="J150" s="15">
        <f t="shared" si="19"/>
        <v>0</v>
      </c>
    </row>
    <row r="151" spans="1:10" ht="15.75" customHeight="1" x14ac:dyDescent="0.25">
      <c r="A151" s="110"/>
      <c r="B151" s="120"/>
      <c r="C151" s="106"/>
      <c r="D151" s="35" t="s">
        <v>28</v>
      </c>
      <c r="E151" s="16"/>
      <c r="F151" s="16"/>
      <c r="G151" s="16"/>
      <c r="H151" s="16"/>
      <c r="I151" s="16"/>
      <c r="J151" s="15">
        <f t="shared" si="19"/>
        <v>0</v>
      </c>
    </row>
    <row r="152" spans="1:10" ht="17.25" customHeight="1" x14ac:dyDescent="0.25">
      <c r="A152" s="131">
        <v>12</v>
      </c>
      <c r="B152" s="118" t="s">
        <v>9</v>
      </c>
      <c r="C152" s="88" t="s">
        <v>94</v>
      </c>
      <c r="D152" s="8" t="s">
        <v>6</v>
      </c>
      <c r="E152" s="16">
        <f>E153+E154+E155</f>
        <v>0</v>
      </c>
      <c r="F152" s="16">
        <f>F154+F155</f>
        <v>4409.8999999999996</v>
      </c>
      <c r="G152" s="16">
        <f>G154+G155</f>
        <v>5000</v>
      </c>
      <c r="H152" s="16">
        <v>0</v>
      </c>
      <c r="I152" s="16">
        <v>0</v>
      </c>
      <c r="J152" s="15">
        <f t="shared" si="19"/>
        <v>9409.9</v>
      </c>
    </row>
    <row r="153" spans="1:10" ht="21.75" customHeight="1" x14ac:dyDescent="0.25">
      <c r="A153" s="132"/>
      <c r="B153" s="119"/>
      <c r="C153" s="89"/>
      <c r="D153" s="11" t="s">
        <v>16</v>
      </c>
      <c r="E153" s="16">
        <v>0</v>
      </c>
      <c r="F153" s="16"/>
      <c r="G153" s="16"/>
      <c r="H153" s="16"/>
      <c r="I153" s="16"/>
      <c r="J153" s="15">
        <f t="shared" si="19"/>
        <v>0</v>
      </c>
    </row>
    <row r="154" spans="1:10" ht="15.75" customHeight="1" x14ac:dyDescent="0.25">
      <c r="A154" s="132"/>
      <c r="B154" s="119"/>
      <c r="C154" s="89"/>
      <c r="D154" s="11" t="s">
        <v>17</v>
      </c>
      <c r="E154" s="16">
        <v>0</v>
      </c>
      <c r="F154" s="16">
        <f>F160+F166+F172</f>
        <v>4365.7</v>
      </c>
      <c r="G154" s="16">
        <f>G160+G166+G172</f>
        <v>4950</v>
      </c>
      <c r="H154" s="16"/>
      <c r="I154" s="16"/>
      <c r="J154" s="15">
        <f t="shared" si="19"/>
        <v>9315.7000000000007</v>
      </c>
    </row>
    <row r="155" spans="1:10" x14ac:dyDescent="0.25">
      <c r="A155" s="132"/>
      <c r="B155" s="119"/>
      <c r="C155" s="89"/>
      <c r="D155" s="11" t="s">
        <v>18</v>
      </c>
      <c r="E155" s="16">
        <v>0</v>
      </c>
      <c r="F155" s="16">
        <f>F161+F167+F173</f>
        <v>44.2</v>
      </c>
      <c r="G155" s="16">
        <f>G161+G167+G173</f>
        <v>50</v>
      </c>
      <c r="H155" s="16"/>
      <c r="I155" s="16"/>
      <c r="J155" s="15">
        <f t="shared" si="19"/>
        <v>94.2</v>
      </c>
    </row>
    <row r="156" spans="1:10" ht="34.5" customHeight="1" x14ac:dyDescent="0.25">
      <c r="A156" s="132"/>
      <c r="B156" s="119"/>
      <c r="C156" s="89"/>
      <c r="D156" s="11" t="s">
        <v>19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5">
        <f t="shared" si="19"/>
        <v>0</v>
      </c>
    </row>
    <row r="157" spans="1:10" ht="273" customHeight="1" x14ac:dyDescent="0.25">
      <c r="A157" s="133"/>
      <c r="B157" s="120"/>
      <c r="C157" s="90"/>
      <c r="D157" s="11" t="s">
        <v>28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5">
        <f t="shared" si="19"/>
        <v>0</v>
      </c>
    </row>
    <row r="158" spans="1:10" ht="20.25" customHeight="1" x14ac:dyDescent="0.25">
      <c r="A158" s="115" t="s">
        <v>92</v>
      </c>
      <c r="B158" s="118" t="s">
        <v>68</v>
      </c>
      <c r="C158" s="88" t="s">
        <v>99</v>
      </c>
      <c r="D158" s="8" t="s">
        <v>6</v>
      </c>
      <c r="E158" s="16">
        <f>E159+E160+E161</f>
        <v>0</v>
      </c>
      <c r="F158" s="16">
        <f>F160+F161</f>
        <v>1797.1</v>
      </c>
      <c r="G158" s="16">
        <v>0</v>
      </c>
      <c r="H158" s="16">
        <v>0</v>
      </c>
      <c r="I158" s="16">
        <v>0</v>
      </c>
      <c r="J158" s="15">
        <f t="shared" si="19"/>
        <v>1797.1</v>
      </c>
    </row>
    <row r="159" spans="1:10" ht="18" customHeight="1" x14ac:dyDescent="0.25">
      <c r="A159" s="116"/>
      <c r="B159" s="119"/>
      <c r="C159" s="89"/>
      <c r="D159" s="47" t="s">
        <v>16</v>
      </c>
      <c r="E159" s="16">
        <v>0</v>
      </c>
      <c r="F159" s="16"/>
      <c r="G159" s="16"/>
      <c r="H159" s="16"/>
      <c r="I159" s="16"/>
      <c r="J159" s="15">
        <f t="shared" si="19"/>
        <v>0</v>
      </c>
    </row>
    <row r="160" spans="1:10" ht="17.25" customHeight="1" x14ac:dyDescent="0.25">
      <c r="A160" s="116"/>
      <c r="B160" s="119"/>
      <c r="C160" s="89"/>
      <c r="D160" s="47" t="s">
        <v>17</v>
      </c>
      <c r="E160" s="16">
        <v>0</v>
      </c>
      <c r="F160" s="16">
        <v>1779.1</v>
      </c>
      <c r="G160" s="16"/>
      <c r="H160" s="16"/>
      <c r="I160" s="16"/>
      <c r="J160" s="15">
        <f t="shared" si="19"/>
        <v>1779.1</v>
      </c>
    </row>
    <row r="161" spans="1:10" ht="20.25" customHeight="1" x14ac:dyDescent="0.25">
      <c r="A161" s="116"/>
      <c r="B161" s="119"/>
      <c r="C161" s="89"/>
      <c r="D161" s="47" t="s">
        <v>18</v>
      </c>
      <c r="E161" s="16">
        <v>0</v>
      </c>
      <c r="F161" s="16">
        <v>18</v>
      </c>
      <c r="G161" s="16"/>
      <c r="H161" s="16"/>
      <c r="I161" s="16"/>
      <c r="J161" s="15">
        <f t="shared" si="19"/>
        <v>18</v>
      </c>
    </row>
    <row r="162" spans="1:10" ht="31.5" customHeight="1" x14ac:dyDescent="0.25">
      <c r="A162" s="116"/>
      <c r="B162" s="119"/>
      <c r="C162" s="89"/>
      <c r="D162" s="47" t="s">
        <v>19</v>
      </c>
      <c r="E162" s="16">
        <v>0</v>
      </c>
      <c r="F162" s="16"/>
      <c r="G162" s="16">
        <v>0</v>
      </c>
      <c r="H162" s="16">
        <v>0</v>
      </c>
      <c r="I162" s="16">
        <v>0</v>
      </c>
      <c r="J162" s="15">
        <f t="shared" si="19"/>
        <v>0</v>
      </c>
    </row>
    <row r="163" spans="1:10" ht="88.5" customHeight="1" x14ac:dyDescent="0.25">
      <c r="A163" s="117"/>
      <c r="B163" s="120"/>
      <c r="C163" s="90"/>
      <c r="D163" s="47" t="s">
        <v>28</v>
      </c>
      <c r="E163" s="17">
        <v>0</v>
      </c>
      <c r="F163" s="17"/>
      <c r="G163" s="17">
        <v>0</v>
      </c>
      <c r="H163" s="17">
        <v>0</v>
      </c>
      <c r="I163" s="17">
        <v>0</v>
      </c>
      <c r="J163" s="15">
        <f t="shared" si="19"/>
        <v>0</v>
      </c>
    </row>
    <row r="164" spans="1:10" ht="17.25" customHeight="1" x14ac:dyDescent="0.25">
      <c r="A164" s="115" t="s">
        <v>93</v>
      </c>
      <c r="B164" s="118" t="s">
        <v>68</v>
      </c>
      <c r="C164" s="88" t="s">
        <v>100</v>
      </c>
      <c r="D164" s="8" t="s">
        <v>6</v>
      </c>
      <c r="E164" s="16">
        <f>E165+E166+E167</f>
        <v>0</v>
      </c>
      <c r="F164" s="16">
        <f>F166+F167</f>
        <v>2612.7999999999997</v>
      </c>
      <c r="G164" s="16">
        <v>0</v>
      </c>
      <c r="H164" s="16">
        <v>0</v>
      </c>
      <c r="I164" s="16">
        <v>0</v>
      </c>
      <c r="J164" s="15">
        <f t="shared" si="19"/>
        <v>2612.7999999999997</v>
      </c>
    </row>
    <row r="165" spans="1:10" ht="17.25" customHeight="1" x14ac:dyDescent="0.25">
      <c r="A165" s="116"/>
      <c r="B165" s="119"/>
      <c r="C165" s="89"/>
      <c r="D165" s="47" t="s">
        <v>16</v>
      </c>
      <c r="E165" s="16">
        <v>0</v>
      </c>
      <c r="F165" s="16"/>
      <c r="G165" s="16"/>
      <c r="H165" s="16"/>
      <c r="I165" s="16"/>
      <c r="J165" s="15">
        <f t="shared" si="19"/>
        <v>0</v>
      </c>
    </row>
    <row r="166" spans="1:10" ht="17.25" customHeight="1" x14ac:dyDescent="0.25">
      <c r="A166" s="116"/>
      <c r="B166" s="119"/>
      <c r="C166" s="89"/>
      <c r="D166" s="47" t="s">
        <v>17</v>
      </c>
      <c r="E166" s="16">
        <v>0</v>
      </c>
      <c r="F166" s="16">
        <v>2586.6</v>
      </c>
      <c r="G166" s="16"/>
      <c r="H166" s="16"/>
      <c r="I166" s="16"/>
      <c r="J166" s="15">
        <f t="shared" si="19"/>
        <v>2586.6</v>
      </c>
    </row>
    <row r="167" spans="1:10" ht="17.25" customHeight="1" x14ac:dyDescent="0.25">
      <c r="A167" s="116"/>
      <c r="B167" s="119"/>
      <c r="C167" s="89"/>
      <c r="D167" s="47" t="s">
        <v>18</v>
      </c>
      <c r="E167" s="16">
        <v>0</v>
      </c>
      <c r="F167" s="16">
        <v>26.2</v>
      </c>
      <c r="G167" s="16"/>
      <c r="H167" s="16"/>
      <c r="I167" s="16"/>
      <c r="J167" s="15">
        <f t="shared" si="19"/>
        <v>26.2</v>
      </c>
    </row>
    <row r="168" spans="1:10" ht="32.25" customHeight="1" x14ac:dyDescent="0.25">
      <c r="A168" s="116"/>
      <c r="B168" s="119"/>
      <c r="C168" s="89"/>
      <c r="D168" s="47" t="s">
        <v>19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5">
        <f t="shared" si="19"/>
        <v>0</v>
      </c>
    </row>
    <row r="169" spans="1:10" ht="111.75" customHeight="1" x14ac:dyDescent="0.25">
      <c r="A169" s="117"/>
      <c r="B169" s="120"/>
      <c r="C169" s="90"/>
      <c r="D169" s="47" t="s">
        <v>28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5">
        <f t="shared" si="19"/>
        <v>0</v>
      </c>
    </row>
    <row r="170" spans="1:10" x14ac:dyDescent="0.25">
      <c r="A170" s="115" t="s">
        <v>136</v>
      </c>
      <c r="B170" s="118" t="s">
        <v>68</v>
      </c>
      <c r="C170" s="88" t="s">
        <v>137</v>
      </c>
      <c r="D170" s="69" t="s">
        <v>6</v>
      </c>
      <c r="E170" s="16">
        <f>E171+E172+E173</f>
        <v>0</v>
      </c>
      <c r="F170" s="16">
        <f>F172+F173</f>
        <v>0</v>
      </c>
      <c r="G170" s="16">
        <f>G172+G173</f>
        <v>5000</v>
      </c>
      <c r="H170" s="16">
        <v>0</v>
      </c>
      <c r="I170" s="16">
        <v>0</v>
      </c>
      <c r="J170" s="15">
        <f t="shared" si="19"/>
        <v>5000</v>
      </c>
    </row>
    <row r="171" spans="1:10" x14ac:dyDescent="0.25">
      <c r="A171" s="116"/>
      <c r="B171" s="119"/>
      <c r="C171" s="89"/>
      <c r="D171" s="68" t="s">
        <v>16</v>
      </c>
      <c r="E171" s="16">
        <v>0</v>
      </c>
      <c r="F171" s="16"/>
      <c r="G171" s="16"/>
      <c r="H171" s="16"/>
      <c r="I171" s="16"/>
      <c r="J171" s="15">
        <f t="shared" si="19"/>
        <v>0</v>
      </c>
    </row>
    <row r="172" spans="1:10" x14ac:dyDescent="0.25">
      <c r="A172" s="116"/>
      <c r="B172" s="119"/>
      <c r="C172" s="89"/>
      <c r="D172" s="68" t="s">
        <v>17</v>
      </c>
      <c r="E172" s="16">
        <v>0</v>
      </c>
      <c r="F172" s="16">
        <v>0</v>
      </c>
      <c r="G172" s="16">
        <v>4950</v>
      </c>
      <c r="H172" s="16">
        <v>0</v>
      </c>
      <c r="I172" s="16">
        <v>0</v>
      </c>
      <c r="J172" s="15">
        <f t="shared" si="19"/>
        <v>4950</v>
      </c>
    </row>
    <row r="173" spans="1:10" x14ac:dyDescent="0.25">
      <c r="A173" s="116"/>
      <c r="B173" s="119"/>
      <c r="C173" s="89"/>
      <c r="D173" s="68" t="s">
        <v>18</v>
      </c>
      <c r="E173" s="16">
        <v>0</v>
      </c>
      <c r="F173" s="16">
        <v>0</v>
      </c>
      <c r="G173" s="16">
        <v>50</v>
      </c>
      <c r="H173" s="16">
        <v>0</v>
      </c>
      <c r="I173" s="16">
        <v>0</v>
      </c>
      <c r="J173" s="15">
        <f t="shared" si="19"/>
        <v>50</v>
      </c>
    </row>
    <row r="174" spans="1:10" ht="30" x14ac:dyDescent="0.25">
      <c r="A174" s="116"/>
      <c r="B174" s="119"/>
      <c r="C174" s="89"/>
      <c r="D174" s="68" t="s">
        <v>19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5">
        <f t="shared" si="19"/>
        <v>0</v>
      </c>
    </row>
    <row r="175" spans="1:10" ht="106.5" customHeight="1" x14ac:dyDescent="0.25">
      <c r="A175" s="117"/>
      <c r="B175" s="120"/>
      <c r="C175" s="90"/>
      <c r="D175" s="68" t="s">
        <v>28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5">
        <f t="shared" si="19"/>
        <v>0</v>
      </c>
    </row>
    <row r="176" spans="1:10" x14ac:dyDescent="0.25">
      <c r="A176" s="85">
        <v>13</v>
      </c>
      <c r="B176" s="111" t="s">
        <v>9</v>
      </c>
      <c r="C176" s="103" t="s">
        <v>59</v>
      </c>
      <c r="D176" s="8" t="s">
        <v>6</v>
      </c>
      <c r="E176" s="16">
        <f>E177</f>
        <v>16446.599999999999</v>
      </c>
      <c r="F176" s="16">
        <f t="shared" ref="F176:I176" si="20">F177</f>
        <v>16664.3</v>
      </c>
      <c r="G176" s="16">
        <f t="shared" si="20"/>
        <v>17518.400000000001</v>
      </c>
      <c r="H176" s="33">
        <f t="shared" si="20"/>
        <v>17518.400000000001</v>
      </c>
      <c r="I176" s="78">
        <f t="shared" si="20"/>
        <v>17518.400000000001</v>
      </c>
      <c r="J176" s="15">
        <f t="shared" si="19"/>
        <v>85666.1</v>
      </c>
    </row>
    <row r="177" spans="1:10" ht="18.75" customHeight="1" x14ac:dyDescent="0.25">
      <c r="A177" s="86"/>
      <c r="B177" s="111"/>
      <c r="C177" s="103"/>
      <c r="D177" s="21" t="s">
        <v>16</v>
      </c>
      <c r="E177" s="16">
        <v>16446.599999999999</v>
      </c>
      <c r="F177" s="16">
        <v>16664.3</v>
      </c>
      <c r="G177" s="16">
        <v>17518.400000000001</v>
      </c>
      <c r="H177" s="33">
        <v>17518.400000000001</v>
      </c>
      <c r="I177" s="53">
        <v>17518.400000000001</v>
      </c>
      <c r="J177" s="15">
        <f t="shared" si="19"/>
        <v>85666.1</v>
      </c>
    </row>
    <row r="178" spans="1:10" ht="22.5" customHeight="1" x14ac:dyDescent="0.25">
      <c r="A178" s="86"/>
      <c r="B178" s="111"/>
      <c r="C178" s="103"/>
      <c r="D178" s="21" t="s">
        <v>17</v>
      </c>
      <c r="E178" s="16">
        <v>0</v>
      </c>
      <c r="F178" s="16">
        <v>0</v>
      </c>
      <c r="G178" s="16">
        <v>0</v>
      </c>
      <c r="H178" s="33"/>
      <c r="I178" s="53"/>
      <c r="J178" s="15">
        <f t="shared" si="19"/>
        <v>0</v>
      </c>
    </row>
    <row r="179" spans="1:10" ht="15.75" customHeight="1" x14ac:dyDescent="0.25">
      <c r="A179" s="86"/>
      <c r="B179" s="111"/>
      <c r="C179" s="103"/>
      <c r="D179" s="21" t="s">
        <v>18</v>
      </c>
      <c r="E179" s="16">
        <v>0</v>
      </c>
      <c r="F179" s="16">
        <v>0</v>
      </c>
      <c r="G179" s="16">
        <v>0</v>
      </c>
      <c r="H179" s="33"/>
      <c r="I179" s="53"/>
      <c r="J179" s="15">
        <f t="shared" si="19"/>
        <v>0</v>
      </c>
    </row>
    <row r="180" spans="1:10" ht="15.75" customHeight="1" x14ac:dyDescent="0.25">
      <c r="A180" s="86"/>
      <c r="B180" s="111"/>
      <c r="C180" s="103"/>
      <c r="D180" s="21" t="s">
        <v>19</v>
      </c>
      <c r="E180" s="16">
        <v>0</v>
      </c>
      <c r="F180" s="16">
        <v>0</v>
      </c>
      <c r="G180" s="16">
        <v>0</v>
      </c>
      <c r="H180" s="33"/>
      <c r="I180" s="53"/>
      <c r="J180" s="15">
        <f t="shared" si="19"/>
        <v>0</v>
      </c>
    </row>
    <row r="181" spans="1:10" ht="94.5" customHeight="1" x14ac:dyDescent="0.25">
      <c r="A181" s="87"/>
      <c r="B181" s="111"/>
      <c r="C181" s="103"/>
      <c r="D181" s="21" t="s">
        <v>28</v>
      </c>
      <c r="E181" s="16">
        <v>0</v>
      </c>
      <c r="F181" s="16">
        <v>0</v>
      </c>
      <c r="G181" s="16">
        <v>0</v>
      </c>
      <c r="H181" s="33"/>
      <c r="I181" s="53"/>
      <c r="J181" s="15">
        <f t="shared" si="19"/>
        <v>0</v>
      </c>
    </row>
    <row r="182" spans="1:10" ht="15.75" customHeight="1" x14ac:dyDescent="0.25">
      <c r="A182" s="124">
        <v>14</v>
      </c>
      <c r="B182" s="111" t="s">
        <v>9</v>
      </c>
      <c r="C182" s="103" t="s">
        <v>97</v>
      </c>
      <c r="D182" s="8" t="s">
        <v>6</v>
      </c>
      <c r="E182" s="16">
        <f>SUM(E183:E187)</f>
        <v>9374.9</v>
      </c>
      <c r="F182" s="16">
        <f t="shared" ref="F182:G182" si="21">SUM(F183:F187)</f>
        <v>9806</v>
      </c>
      <c r="G182" s="16">
        <f t="shared" si="21"/>
        <v>10013.5</v>
      </c>
      <c r="H182" s="33">
        <f t="shared" ref="H182:I182" si="22">SUM(H183:H187)</f>
        <v>10624</v>
      </c>
      <c r="I182" s="78">
        <f t="shared" si="22"/>
        <v>11123.3</v>
      </c>
      <c r="J182" s="15">
        <f t="shared" si="19"/>
        <v>50941.7</v>
      </c>
    </row>
    <row r="183" spans="1:10" ht="15.75" customHeight="1" x14ac:dyDescent="0.25">
      <c r="A183" s="124"/>
      <c r="B183" s="111"/>
      <c r="C183" s="103"/>
      <c r="D183" s="25" t="s">
        <v>16</v>
      </c>
      <c r="E183" s="16"/>
      <c r="F183" s="16"/>
      <c r="G183" s="16"/>
      <c r="H183" s="33"/>
      <c r="I183" s="53"/>
      <c r="J183" s="15">
        <f t="shared" si="19"/>
        <v>0</v>
      </c>
    </row>
    <row r="184" spans="1:10" ht="129" customHeight="1" x14ac:dyDescent="0.25">
      <c r="A184" s="124"/>
      <c r="B184" s="111"/>
      <c r="C184" s="103"/>
      <c r="D184" s="27" t="s">
        <v>17</v>
      </c>
      <c r="E184" s="28">
        <v>9374.9</v>
      </c>
      <c r="F184" s="28">
        <v>9806</v>
      </c>
      <c r="G184" s="28">
        <v>10013.5</v>
      </c>
      <c r="H184" s="80">
        <v>10624</v>
      </c>
      <c r="I184" s="79">
        <v>11123.3</v>
      </c>
      <c r="J184" s="15">
        <f t="shared" si="19"/>
        <v>50941.7</v>
      </c>
    </row>
    <row r="185" spans="1:10" ht="39" customHeight="1" x14ac:dyDescent="0.25">
      <c r="A185" s="124"/>
      <c r="B185" s="111"/>
      <c r="C185" s="103"/>
      <c r="D185" s="25" t="s">
        <v>18</v>
      </c>
      <c r="E185" s="16"/>
      <c r="F185" s="16"/>
      <c r="G185" s="16">
        <v>0</v>
      </c>
      <c r="H185" s="33"/>
      <c r="I185" s="53"/>
      <c r="J185" s="15">
        <f t="shared" si="19"/>
        <v>0</v>
      </c>
    </row>
    <row r="186" spans="1:10" ht="36.75" customHeight="1" x14ac:dyDescent="0.25">
      <c r="A186" s="124"/>
      <c r="B186" s="111"/>
      <c r="C186" s="103"/>
      <c r="D186" s="25" t="s">
        <v>19</v>
      </c>
      <c r="E186" s="16"/>
      <c r="F186" s="16"/>
      <c r="G186" s="16">
        <v>0</v>
      </c>
      <c r="H186" s="33"/>
      <c r="I186" s="53"/>
      <c r="J186" s="15">
        <f t="shared" si="19"/>
        <v>0</v>
      </c>
    </row>
    <row r="187" spans="1:10" ht="63.75" customHeight="1" x14ac:dyDescent="0.25">
      <c r="A187" s="124"/>
      <c r="B187" s="111"/>
      <c r="C187" s="103"/>
      <c r="D187" s="25" t="s">
        <v>28</v>
      </c>
      <c r="E187" s="16"/>
      <c r="F187" s="16"/>
      <c r="G187" s="16">
        <v>0</v>
      </c>
      <c r="H187" s="33"/>
      <c r="I187" s="53"/>
      <c r="J187" s="15">
        <f t="shared" si="19"/>
        <v>0</v>
      </c>
    </row>
    <row r="188" spans="1:10" ht="14.25" customHeight="1" x14ac:dyDescent="0.25">
      <c r="A188" s="124">
        <v>15</v>
      </c>
      <c r="B188" s="111" t="s">
        <v>9</v>
      </c>
      <c r="C188" s="103" t="s">
        <v>56</v>
      </c>
      <c r="D188" s="30" t="s">
        <v>6</v>
      </c>
      <c r="E188" s="28">
        <f>SUM(E189:E193)</f>
        <v>15.1</v>
      </c>
      <c r="F188" s="28">
        <f t="shared" ref="F188" si="23">SUM(F189:F193)</f>
        <v>23.754000000000001</v>
      </c>
      <c r="G188" s="28">
        <f t="shared" ref="G188" si="24">SUM(G189:G193)</f>
        <v>31.4</v>
      </c>
      <c r="H188" s="81">
        <f t="shared" ref="H188:I188" si="25">SUM(H189:H193)</f>
        <v>31.4</v>
      </c>
      <c r="I188" s="81">
        <f t="shared" si="25"/>
        <v>31.4</v>
      </c>
      <c r="J188" s="15">
        <f t="shared" si="19"/>
        <v>133.054</v>
      </c>
    </row>
    <row r="189" spans="1:10" ht="21.75" customHeight="1" x14ac:dyDescent="0.25">
      <c r="A189" s="124"/>
      <c r="B189" s="111"/>
      <c r="C189" s="103"/>
      <c r="D189" s="27" t="s">
        <v>16</v>
      </c>
      <c r="E189" s="28"/>
      <c r="F189" s="28"/>
      <c r="G189" s="28"/>
      <c r="H189" s="80"/>
      <c r="I189" s="53"/>
      <c r="J189" s="15">
        <f t="shared" si="19"/>
        <v>0</v>
      </c>
    </row>
    <row r="190" spans="1:10" ht="22.5" customHeight="1" x14ac:dyDescent="0.25">
      <c r="A190" s="124"/>
      <c r="B190" s="111"/>
      <c r="C190" s="103"/>
      <c r="D190" s="27" t="s">
        <v>17</v>
      </c>
      <c r="E190" s="28">
        <v>15.1</v>
      </c>
      <c r="F190" s="28">
        <v>23.754000000000001</v>
      </c>
      <c r="G190" s="28">
        <v>31.4</v>
      </c>
      <c r="H190" s="80">
        <v>31.4</v>
      </c>
      <c r="I190" s="53">
        <v>31.4</v>
      </c>
      <c r="J190" s="15">
        <f t="shared" si="19"/>
        <v>133.054</v>
      </c>
    </row>
    <row r="191" spans="1:10" ht="25.5" customHeight="1" x14ac:dyDescent="0.25">
      <c r="A191" s="124"/>
      <c r="B191" s="111"/>
      <c r="C191" s="103"/>
      <c r="D191" s="27" t="s">
        <v>18</v>
      </c>
      <c r="E191" s="28"/>
      <c r="F191" s="28"/>
      <c r="G191" s="28"/>
      <c r="H191" s="80"/>
      <c r="I191" s="53"/>
      <c r="J191" s="15">
        <f t="shared" si="19"/>
        <v>0</v>
      </c>
    </row>
    <row r="192" spans="1:10" ht="40.5" customHeight="1" x14ac:dyDescent="0.25">
      <c r="A192" s="124"/>
      <c r="B192" s="111"/>
      <c r="C192" s="103"/>
      <c r="D192" s="27" t="s">
        <v>19</v>
      </c>
      <c r="E192" s="28"/>
      <c r="F192" s="28"/>
      <c r="G192" s="28"/>
      <c r="H192" s="80"/>
      <c r="I192" s="53"/>
      <c r="J192" s="15">
        <f t="shared" si="19"/>
        <v>0</v>
      </c>
    </row>
    <row r="193" spans="1:10" ht="87" customHeight="1" x14ac:dyDescent="0.25">
      <c r="A193" s="124"/>
      <c r="B193" s="111"/>
      <c r="C193" s="103"/>
      <c r="D193" s="27" t="s">
        <v>28</v>
      </c>
      <c r="E193" s="28"/>
      <c r="F193" s="28"/>
      <c r="G193" s="28"/>
      <c r="H193" s="80"/>
      <c r="I193" s="53"/>
      <c r="J193" s="15">
        <f t="shared" si="19"/>
        <v>0</v>
      </c>
    </row>
    <row r="194" spans="1:10" ht="13.5" customHeight="1" x14ac:dyDescent="0.25">
      <c r="A194" s="124">
        <v>16</v>
      </c>
      <c r="B194" s="111" t="s">
        <v>9</v>
      </c>
      <c r="C194" s="103" t="s">
        <v>57</v>
      </c>
      <c r="D194" s="30" t="s">
        <v>6</v>
      </c>
      <c r="E194" s="28">
        <f>SUM(E195:E199)</f>
        <v>2378</v>
      </c>
      <c r="F194" s="28">
        <f t="shared" ref="F194:G194" si="26">SUM(F195:F199)</f>
        <v>1497.7</v>
      </c>
      <c r="G194" s="28">
        <f t="shared" si="26"/>
        <v>2685</v>
      </c>
      <c r="H194" s="80">
        <f t="shared" ref="H194:I194" si="27">SUM(H195:H199)</f>
        <v>2685</v>
      </c>
      <c r="I194" s="80">
        <f t="shared" si="27"/>
        <v>2685</v>
      </c>
      <c r="J194" s="15">
        <f t="shared" si="19"/>
        <v>11930.7</v>
      </c>
    </row>
    <row r="195" spans="1:10" ht="18.75" customHeight="1" x14ac:dyDescent="0.25">
      <c r="A195" s="124"/>
      <c r="B195" s="111"/>
      <c r="C195" s="103"/>
      <c r="D195" s="27" t="s">
        <v>16</v>
      </c>
      <c r="E195" s="28"/>
      <c r="F195" s="28"/>
      <c r="G195" s="28"/>
      <c r="H195" s="80"/>
      <c r="I195" s="80"/>
      <c r="J195" s="15">
        <f t="shared" si="19"/>
        <v>0</v>
      </c>
    </row>
    <row r="196" spans="1:10" ht="15" customHeight="1" x14ac:dyDescent="0.25">
      <c r="A196" s="124"/>
      <c r="B196" s="111"/>
      <c r="C196" s="103"/>
      <c r="D196" s="27" t="s">
        <v>17</v>
      </c>
      <c r="E196" s="28"/>
      <c r="F196" s="28"/>
      <c r="G196" s="28"/>
      <c r="H196" s="80"/>
      <c r="I196" s="80"/>
      <c r="J196" s="15">
        <f t="shared" si="19"/>
        <v>0</v>
      </c>
    </row>
    <row r="197" spans="1:10" ht="15" customHeight="1" x14ac:dyDescent="0.25">
      <c r="A197" s="124"/>
      <c r="B197" s="111"/>
      <c r="C197" s="103"/>
      <c r="D197" s="27" t="s">
        <v>18</v>
      </c>
      <c r="E197" s="28">
        <v>2378</v>
      </c>
      <c r="F197" s="28">
        <v>1497.7</v>
      </c>
      <c r="G197" s="28">
        <v>2685</v>
      </c>
      <c r="H197" s="80">
        <v>2685</v>
      </c>
      <c r="I197" s="80">
        <v>2685</v>
      </c>
      <c r="J197" s="15">
        <f t="shared" si="19"/>
        <v>11930.7</v>
      </c>
    </row>
    <row r="198" spans="1:10" ht="30" x14ac:dyDescent="0.25">
      <c r="A198" s="124"/>
      <c r="B198" s="111"/>
      <c r="C198" s="103"/>
      <c r="D198" s="27" t="s">
        <v>19</v>
      </c>
      <c r="E198" s="28"/>
      <c r="F198" s="28"/>
      <c r="G198" s="28"/>
      <c r="H198" s="80"/>
      <c r="I198" s="53"/>
      <c r="J198" s="15">
        <f t="shared" si="19"/>
        <v>0</v>
      </c>
    </row>
    <row r="199" spans="1:10" x14ac:dyDescent="0.25">
      <c r="A199" s="124"/>
      <c r="B199" s="111"/>
      <c r="C199" s="103"/>
      <c r="D199" s="27" t="s">
        <v>28</v>
      </c>
      <c r="E199" s="28"/>
      <c r="F199" s="28"/>
      <c r="G199" s="28"/>
      <c r="H199" s="80"/>
      <c r="I199" s="53"/>
      <c r="J199" s="15">
        <f t="shared" si="19"/>
        <v>0</v>
      </c>
    </row>
    <row r="200" spans="1:10" x14ac:dyDescent="0.25">
      <c r="A200" s="124">
        <v>17</v>
      </c>
      <c r="B200" s="111" t="s">
        <v>9</v>
      </c>
      <c r="C200" s="122" t="s">
        <v>74</v>
      </c>
      <c r="D200" s="30" t="s">
        <v>6</v>
      </c>
      <c r="E200" s="28">
        <f>E206+E212+E218</f>
        <v>909.30000000000007</v>
      </c>
      <c r="F200" s="28">
        <f>F206+F212+F218+F224+F230+F236+F242</f>
        <v>1212.4000000000001</v>
      </c>
      <c r="G200" s="28">
        <f>G202+G203</f>
        <v>909.3</v>
      </c>
      <c r="H200" s="28">
        <f>H202+H203</f>
        <v>303.10000000000002</v>
      </c>
      <c r="I200" s="28">
        <f t="shared" ref="I200" si="28">I206+I212+I218</f>
        <v>0</v>
      </c>
      <c r="J200" s="15">
        <f t="shared" si="19"/>
        <v>3334.1</v>
      </c>
    </row>
    <row r="201" spans="1:10" x14ac:dyDescent="0.25">
      <c r="A201" s="124"/>
      <c r="B201" s="111"/>
      <c r="C201" s="123"/>
      <c r="D201" s="27" t="s">
        <v>16</v>
      </c>
      <c r="E201" s="28"/>
      <c r="F201" s="28"/>
      <c r="G201" s="28"/>
      <c r="H201" s="28"/>
      <c r="I201" s="29"/>
      <c r="J201" s="15">
        <f t="shared" si="19"/>
        <v>0</v>
      </c>
    </row>
    <row r="202" spans="1:10" x14ac:dyDescent="0.25">
      <c r="A202" s="124"/>
      <c r="B202" s="111"/>
      <c r="C202" s="123"/>
      <c r="D202" s="27" t="s">
        <v>17</v>
      </c>
      <c r="E202" s="41">
        <f>E208+E214+E220</f>
        <v>900</v>
      </c>
      <c r="F202" s="41">
        <f>F208+F214+F220+F226+F232+F238+F244</f>
        <v>1200</v>
      </c>
      <c r="G202" s="41">
        <f>G250+G256+G262</f>
        <v>900</v>
      </c>
      <c r="H202" s="41">
        <f>H208+H214+H220+H226+H232+H238+H244+H268</f>
        <v>300</v>
      </c>
      <c r="I202" s="41">
        <f t="shared" ref="I202" si="29">I208+I214+I220+I226+I232+I238+I244</f>
        <v>0</v>
      </c>
      <c r="J202" s="15">
        <f t="shared" si="19"/>
        <v>3300</v>
      </c>
    </row>
    <row r="203" spans="1:10" x14ac:dyDescent="0.25">
      <c r="A203" s="124"/>
      <c r="B203" s="111"/>
      <c r="C203" s="123"/>
      <c r="D203" s="27" t="s">
        <v>18</v>
      </c>
      <c r="E203" s="41">
        <f>E209+E215+E221</f>
        <v>9.3000000000000007</v>
      </c>
      <c r="F203" s="41">
        <f>F209+F215+F221+F227+F233+F239+F245</f>
        <v>12.4</v>
      </c>
      <c r="G203" s="41">
        <f>G251+G257+G263</f>
        <v>9.3000000000000007</v>
      </c>
      <c r="H203" s="41">
        <f>H209+H215+H221+H227+H233+H239+H245+H269</f>
        <v>3.1</v>
      </c>
      <c r="I203" s="41">
        <f t="shared" ref="I203" si="30">I209+I215+I221+I227+I233+I239+I245</f>
        <v>0</v>
      </c>
      <c r="J203" s="15">
        <f t="shared" si="19"/>
        <v>34.1</v>
      </c>
    </row>
    <row r="204" spans="1:10" ht="30" x14ac:dyDescent="0.25">
      <c r="A204" s="124"/>
      <c r="B204" s="111"/>
      <c r="C204" s="123"/>
      <c r="D204" s="27" t="s">
        <v>19</v>
      </c>
      <c r="E204" s="42"/>
      <c r="F204" s="41"/>
      <c r="G204" s="42"/>
      <c r="H204" s="41"/>
      <c r="I204" s="41"/>
      <c r="J204" s="15">
        <f t="shared" si="19"/>
        <v>0</v>
      </c>
    </row>
    <row r="205" spans="1:10" ht="105" customHeight="1" x14ac:dyDescent="0.25">
      <c r="A205" s="124"/>
      <c r="B205" s="111"/>
      <c r="C205" s="123"/>
      <c r="D205" s="27" t="s">
        <v>28</v>
      </c>
      <c r="E205" s="42"/>
      <c r="F205" s="41"/>
      <c r="G205" s="42"/>
      <c r="H205" s="41"/>
      <c r="I205" s="41"/>
      <c r="J205" s="15">
        <f t="shared" si="19"/>
        <v>0</v>
      </c>
    </row>
    <row r="206" spans="1:10" ht="15" customHeight="1" x14ac:dyDescent="0.25">
      <c r="A206" s="110" t="s">
        <v>75</v>
      </c>
      <c r="B206" s="118" t="s">
        <v>68</v>
      </c>
      <c r="C206" s="121" t="s">
        <v>78</v>
      </c>
      <c r="D206" s="8" t="s">
        <v>6</v>
      </c>
      <c r="E206" s="16">
        <f>E207+E208+E209</f>
        <v>303.10000000000002</v>
      </c>
      <c r="F206" s="16">
        <f>F207+F208+F209</f>
        <v>0</v>
      </c>
      <c r="G206" s="16">
        <f t="shared" ref="G206:I206" si="31">G207+G208+G209</f>
        <v>0</v>
      </c>
      <c r="H206" s="16">
        <f t="shared" si="31"/>
        <v>0</v>
      </c>
      <c r="I206" s="16">
        <f t="shared" si="31"/>
        <v>0</v>
      </c>
      <c r="J206" s="15">
        <f t="shared" si="19"/>
        <v>303.10000000000002</v>
      </c>
    </row>
    <row r="207" spans="1:10" x14ac:dyDescent="0.25">
      <c r="A207" s="110"/>
      <c r="B207" s="119"/>
      <c r="C207" s="121"/>
      <c r="D207" s="39" t="s">
        <v>16</v>
      </c>
      <c r="E207" s="16"/>
      <c r="F207" s="16"/>
      <c r="G207" s="16"/>
      <c r="H207" s="16"/>
      <c r="I207" s="16"/>
      <c r="J207" s="15">
        <f t="shared" si="19"/>
        <v>0</v>
      </c>
    </row>
    <row r="208" spans="1:10" x14ac:dyDescent="0.25">
      <c r="A208" s="110"/>
      <c r="B208" s="119"/>
      <c r="C208" s="121"/>
      <c r="D208" s="39" t="s">
        <v>17</v>
      </c>
      <c r="E208" s="16">
        <v>300</v>
      </c>
      <c r="F208" s="16"/>
      <c r="G208" s="16"/>
      <c r="H208" s="16"/>
      <c r="I208" s="16"/>
      <c r="J208" s="15">
        <f t="shared" si="19"/>
        <v>300</v>
      </c>
    </row>
    <row r="209" spans="1:10" x14ac:dyDescent="0.25">
      <c r="A209" s="110"/>
      <c r="B209" s="119"/>
      <c r="C209" s="121"/>
      <c r="D209" s="39" t="s">
        <v>18</v>
      </c>
      <c r="E209" s="16">
        <v>3.1</v>
      </c>
      <c r="F209" s="16"/>
      <c r="G209" s="16"/>
      <c r="H209" s="16"/>
      <c r="I209" s="16"/>
      <c r="J209" s="15">
        <f t="shared" si="19"/>
        <v>3.1</v>
      </c>
    </row>
    <row r="210" spans="1:10" ht="30" x14ac:dyDescent="0.25">
      <c r="A210" s="110"/>
      <c r="B210" s="119"/>
      <c r="C210" s="121"/>
      <c r="D210" s="39" t="s">
        <v>19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5">
        <f t="shared" si="19"/>
        <v>0</v>
      </c>
    </row>
    <row r="211" spans="1:10" ht="200.25" customHeight="1" x14ac:dyDescent="0.25">
      <c r="A211" s="110"/>
      <c r="B211" s="119"/>
      <c r="C211" s="121"/>
      <c r="D211" s="39" t="s">
        <v>28</v>
      </c>
      <c r="E211" s="17">
        <v>0</v>
      </c>
      <c r="F211" s="66">
        <v>0</v>
      </c>
      <c r="G211" s="17">
        <v>0</v>
      </c>
      <c r="H211" s="17">
        <v>0</v>
      </c>
      <c r="I211" s="17">
        <v>0</v>
      </c>
      <c r="J211" s="15">
        <f t="shared" si="19"/>
        <v>0</v>
      </c>
    </row>
    <row r="212" spans="1:10" x14ac:dyDescent="0.25">
      <c r="A212" s="110" t="s">
        <v>76</v>
      </c>
      <c r="B212" s="118" t="s">
        <v>68</v>
      </c>
      <c r="C212" s="121" t="s">
        <v>79</v>
      </c>
      <c r="D212" s="8" t="s">
        <v>6</v>
      </c>
      <c r="E212" s="16">
        <f>E213+E214+E215</f>
        <v>303.10000000000002</v>
      </c>
      <c r="F212" s="16">
        <f>F213+F214+F215</f>
        <v>0</v>
      </c>
      <c r="G212" s="16">
        <f t="shared" ref="G212:I212" si="32">G213+G214+G215</f>
        <v>0</v>
      </c>
      <c r="H212" s="16">
        <f t="shared" si="32"/>
        <v>0</v>
      </c>
      <c r="I212" s="16">
        <f t="shared" si="32"/>
        <v>0</v>
      </c>
      <c r="J212" s="15">
        <f t="shared" ref="J212:J299" si="33">SUM(E212:I212)</f>
        <v>303.10000000000002</v>
      </c>
    </row>
    <row r="213" spans="1:10" x14ac:dyDescent="0.25">
      <c r="A213" s="110"/>
      <c r="B213" s="119"/>
      <c r="C213" s="121"/>
      <c r="D213" s="39" t="s">
        <v>16</v>
      </c>
      <c r="E213" s="16"/>
      <c r="F213" s="16"/>
      <c r="G213" s="16"/>
      <c r="H213" s="16"/>
      <c r="I213" s="16"/>
      <c r="J213" s="15">
        <f t="shared" si="33"/>
        <v>0</v>
      </c>
    </row>
    <row r="214" spans="1:10" x14ac:dyDescent="0.25">
      <c r="A214" s="110"/>
      <c r="B214" s="119"/>
      <c r="C214" s="121"/>
      <c r="D214" s="39" t="s">
        <v>17</v>
      </c>
      <c r="E214" s="16">
        <v>300</v>
      </c>
      <c r="F214" s="16"/>
      <c r="G214" s="16"/>
      <c r="H214" s="16"/>
      <c r="I214" s="16"/>
      <c r="J214" s="15">
        <f t="shared" si="33"/>
        <v>300</v>
      </c>
    </row>
    <row r="215" spans="1:10" x14ac:dyDescent="0.25">
      <c r="A215" s="110"/>
      <c r="B215" s="119"/>
      <c r="C215" s="121"/>
      <c r="D215" s="39" t="s">
        <v>18</v>
      </c>
      <c r="E215" s="16">
        <v>3.1</v>
      </c>
      <c r="F215" s="16"/>
      <c r="G215" s="16"/>
      <c r="H215" s="16"/>
      <c r="I215" s="16"/>
      <c r="J215" s="15">
        <f t="shared" si="33"/>
        <v>3.1</v>
      </c>
    </row>
    <row r="216" spans="1:10" ht="30" x14ac:dyDescent="0.25">
      <c r="A216" s="110"/>
      <c r="B216" s="119"/>
      <c r="C216" s="121"/>
      <c r="D216" s="39" t="s">
        <v>19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5">
        <f t="shared" si="33"/>
        <v>0</v>
      </c>
    </row>
    <row r="217" spans="1:10" ht="161.25" customHeight="1" x14ac:dyDescent="0.25">
      <c r="A217" s="110"/>
      <c r="B217" s="119"/>
      <c r="C217" s="121"/>
      <c r="D217" s="39" t="s">
        <v>28</v>
      </c>
      <c r="E217" s="17">
        <v>0</v>
      </c>
      <c r="F217" s="66">
        <v>0</v>
      </c>
      <c r="G217" s="17">
        <v>0</v>
      </c>
      <c r="H217" s="17">
        <v>0</v>
      </c>
      <c r="I217" s="17">
        <v>0</v>
      </c>
      <c r="J217" s="15">
        <f t="shared" si="33"/>
        <v>0</v>
      </c>
    </row>
    <row r="218" spans="1:10" x14ac:dyDescent="0.25">
      <c r="A218" s="110" t="s">
        <v>77</v>
      </c>
      <c r="B218" s="111" t="s">
        <v>68</v>
      </c>
      <c r="C218" s="121" t="s">
        <v>123</v>
      </c>
      <c r="D218" s="8" t="s">
        <v>6</v>
      </c>
      <c r="E218" s="16">
        <f>E219+E220+E221</f>
        <v>303.10000000000002</v>
      </c>
      <c r="F218" s="16">
        <f>F219+F220+F221</f>
        <v>0</v>
      </c>
      <c r="G218" s="16">
        <f t="shared" ref="G218:I218" si="34">G219+G220+G221</f>
        <v>0</v>
      </c>
      <c r="H218" s="16">
        <f t="shared" si="34"/>
        <v>0</v>
      </c>
      <c r="I218" s="16">
        <f t="shared" si="34"/>
        <v>0</v>
      </c>
      <c r="J218" s="15">
        <f t="shared" si="33"/>
        <v>303.10000000000002</v>
      </c>
    </row>
    <row r="219" spans="1:10" x14ac:dyDescent="0.25">
      <c r="A219" s="110"/>
      <c r="B219" s="111"/>
      <c r="C219" s="121"/>
      <c r="D219" s="39" t="s">
        <v>16</v>
      </c>
      <c r="E219" s="16"/>
      <c r="F219" s="16"/>
      <c r="G219" s="16"/>
      <c r="H219" s="16"/>
      <c r="I219" s="16"/>
      <c r="J219" s="15">
        <f t="shared" si="33"/>
        <v>0</v>
      </c>
    </row>
    <row r="220" spans="1:10" x14ac:dyDescent="0.25">
      <c r="A220" s="110"/>
      <c r="B220" s="111"/>
      <c r="C220" s="121"/>
      <c r="D220" s="39" t="s">
        <v>17</v>
      </c>
      <c r="E220" s="16">
        <v>300</v>
      </c>
      <c r="F220" s="16"/>
      <c r="G220" s="16"/>
      <c r="H220" s="16"/>
      <c r="I220" s="16"/>
      <c r="J220" s="15">
        <f t="shared" si="33"/>
        <v>300</v>
      </c>
    </row>
    <row r="221" spans="1:10" x14ac:dyDescent="0.25">
      <c r="A221" s="110"/>
      <c r="B221" s="111"/>
      <c r="C221" s="121"/>
      <c r="D221" s="39" t="s">
        <v>18</v>
      </c>
      <c r="E221" s="16">
        <v>3.1</v>
      </c>
      <c r="F221" s="16"/>
      <c r="G221" s="16"/>
      <c r="H221" s="16"/>
      <c r="I221" s="16"/>
      <c r="J221" s="15">
        <f t="shared" si="33"/>
        <v>3.1</v>
      </c>
    </row>
    <row r="222" spans="1:10" ht="30" x14ac:dyDescent="0.25">
      <c r="A222" s="110"/>
      <c r="B222" s="111"/>
      <c r="C222" s="121"/>
      <c r="D222" s="39" t="s">
        <v>19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5">
        <f t="shared" si="33"/>
        <v>0</v>
      </c>
    </row>
    <row r="223" spans="1:10" ht="159.75" customHeight="1" x14ac:dyDescent="0.25">
      <c r="A223" s="110"/>
      <c r="B223" s="111"/>
      <c r="C223" s="121"/>
      <c r="D223" s="39" t="s">
        <v>28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5">
        <f t="shared" si="33"/>
        <v>0</v>
      </c>
    </row>
    <row r="224" spans="1:10" x14ac:dyDescent="0.25">
      <c r="A224" s="110" t="s">
        <v>82</v>
      </c>
      <c r="B224" s="111" t="s">
        <v>68</v>
      </c>
      <c r="C224" s="121" t="s">
        <v>124</v>
      </c>
      <c r="D224" s="8" t="s">
        <v>6</v>
      </c>
      <c r="E224" s="16">
        <f>E225+E226+E227</f>
        <v>0</v>
      </c>
      <c r="F224" s="16">
        <f>F225+F226+F227</f>
        <v>303.10000000000002</v>
      </c>
      <c r="G224" s="16">
        <f t="shared" ref="G224:I224" si="35">G225+G226+G227</f>
        <v>0</v>
      </c>
      <c r="H224" s="16">
        <f t="shared" si="35"/>
        <v>0</v>
      </c>
      <c r="I224" s="16">
        <f t="shared" si="35"/>
        <v>0</v>
      </c>
      <c r="J224" s="15">
        <f t="shared" si="33"/>
        <v>303.10000000000002</v>
      </c>
    </row>
    <row r="225" spans="1:10" x14ac:dyDescent="0.25">
      <c r="A225" s="110"/>
      <c r="B225" s="111"/>
      <c r="C225" s="121"/>
      <c r="D225" s="43" t="s">
        <v>16</v>
      </c>
      <c r="E225" s="16"/>
      <c r="F225" s="16"/>
      <c r="G225" s="16"/>
      <c r="H225" s="16"/>
      <c r="I225" s="16"/>
      <c r="J225" s="15">
        <f t="shared" si="33"/>
        <v>0</v>
      </c>
    </row>
    <row r="226" spans="1:10" x14ac:dyDescent="0.25">
      <c r="A226" s="110"/>
      <c r="B226" s="111"/>
      <c r="C226" s="121"/>
      <c r="D226" s="43" t="s">
        <v>17</v>
      </c>
      <c r="E226" s="16"/>
      <c r="F226" s="16">
        <v>300</v>
      </c>
      <c r="G226" s="16"/>
      <c r="H226" s="16"/>
      <c r="I226" s="16"/>
      <c r="J226" s="15">
        <f t="shared" si="33"/>
        <v>300</v>
      </c>
    </row>
    <row r="227" spans="1:10" x14ac:dyDescent="0.25">
      <c r="A227" s="110"/>
      <c r="B227" s="111"/>
      <c r="C227" s="121"/>
      <c r="D227" s="43" t="s">
        <v>18</v>
      </c>
      <c r="E227" s="16"/>
      <c r="F227" s="16">
        <v>3.1</v>
      </c>
      <c r="G227" s="16"/>
      <c r="H227" s="16"/>
      <c r="I227" s="16"/>
      <c r="J227" s="15">
        <f t="shared" si="33"/>
        <v>3.1</v>
      </c>
    </row>
    <row r="228" spans="1:10" ht="30" x14ac:dyDescent="0.25">
      <c r="A228" s="110"/>
      <c r="B228" s="111"/>
      <c r="C228" s="121"/>
      <c r="D228" s="43" t="s">
        <v>19</v>
      </c>
      <c r="E228" s="16"/>
      <c r="F228" s="16">
        <v>0</v>
      </c>
      <c r="G228" s="16">
        <v>0</v>
      </c>
      <c r="H228" s="16">
        <v>0</v>
      </c>
      <c r="I228" s="16">
        <v>0</v>
      </c>
      <c r="J228" s="15">
        <f t="shared" si="33"/>
        <v>0</v>
      </c>
    </row>
    <row r="229" spans="1:10" ht="174" customHeight="1" x14ac:dyDescent="0.25">
      <c r="A229" s="110"/>
      <c r="B229" s="111"/>
      <c r="C229" s="121"/>
      <c r="D229" s="43" t="s">
        <v>28</v>
      </c>
      <c r="E229" s="17"/>
      <c r="F229" s="17">
        <v>0</v>
      </c>
      <c r="G229" s="17">
        <v>0</v>
      </c>
      <c r="H229" s="17">
        <v>0</v>
      </c>
      <c r="I229" s="17">
        <v>0</v>
      </c>
      <c r="J229" s="15">
        <f t="shared" si="33"/>
        <v>0</v>
      </c>
    </row>
    <row r="230" spans="1:10" x14ac:dyDescent="0.25">
      <c r="A230" s="110" t="s">
        <v>83</v>
      </c>
      <c r="B230" s="111" t="s">
        <v>68</v>
      </c>
      <c r="C230" s="121" t="s">
        <v>130</v>
      </c>
      <c r="D230" s="8" t="s">
        <v>6</v>
      </c>
      <c r="E230" s="16">
        <f>E231+E232+E233</f>
        <v>0</v>
      </c>
      <c r="F230" s="16">
        <f>F231+F232+F233</f>
        <v>303.10000000000002</v>
      </c>
      <c r="G230" s="16">
        <f t="shared" ref="G230:I230" si="36">G231+G232+G233</f>
        <v>0</v>
      </c>
      <c r="H230" s="16">
        <f t="shared" si="36"/>
        <v>0</v>
      </c>
      <c r="I230" s="16">
        <f t="shared" si="36"/>
        <v>0</v>
      </c>
      <c r="J230" s="15">
        <f t="shared" si="33"/>
        <v>303.10000000000002</v>
      </c>
    </row>
    <row r="231" spans="1:10" x14ac:dyDescent="0.25">
      <c r="A231" s="110"/>
      <c r="B231" s="111"/>
      <c r="C231" s="121"/>
      <c r="D231" s="43" t="s">
        <v>16</v>
      </c>
      <c r="E231" s="16"/>
      <c r="F231" s="16"/>
      <c r="G231" s="16"/>
      <c r="H231" s="16"/>
      <c r="I231" s="16"/>
      <c r="J231" s="15">
        <f t="shared" si="33"/>
        <v>0</v>
      </c>
    </row>
    <row r="232" spans="1:10" x14ac:dyDescent="0.25">
      <c r="A232" s="110"/>
      <c r="B232" s="111"/>
      <c r="C232" s="121"/>
      <c r="D232" s="43" t="s">
        <v>17</v>
      </c>
      <c r="E232" s="16"/>
      <c r="F232" s="16">
        <v>300</v>
      </c>
      <c r="G232" s="16"/>
      <c r="H232" s="16"/>
      <c r="I232" s="16"/>
      <c r="J232" s="15">
        <f t="shared" si="33"/>
        <v>300</v>
      </c>
    </row>
    <row r="233" spans="1:10" x14ac:dyDescent="0.25">
      <c r="A233" s="110"/>
      <c r="B233" s="111"/>
      <c r="C233" s="121"/>
      <c r="D233" s="43" t="s">
        <v>18</v>
      </c>
      <c r="E233" s="16"/>
      <c r="F233" s="16">
        <v>3.1</v>
      </c>
      <c r="G233" s="16"/>
      <c r="H233" s="16"/>
      <c r="I233" s="16"/>
      <c r="J233" s="15">
        <f t="shared" si="33"/>
        <v>3.1</v>
      </c>
    </row>
    <row r="234" spans="1:10" ht="30" x14ac:dyDescent="0.25">
      <c r="A234" s="110"/>
      <c r="B234" s="111"/>
      <c r="C234" s="121"/>
      <c r="D234" s="43" t="s">
        <v>19</v>
      </c>
      <c r="E234" s="16"/>
      <c r="F234" s="16">
        <v>0</v>
      </c>
      <c r="G234" s="16">
        <v>0</v>
      </c>
      <c r="H234" s="16">
        <v>0</v>
      </c>
      <c r="I234" s="16">
        <v>0</v>
      </c>
      <c r="J234" s="15">
        <f t="shared" si="33"/>
        <v>0</v>
      </c>
    </row>
    <row r="235" spans="1:10" ht="160.5" customHeight="1" x14ac:dyDescent="0.25">
      <c r="A235" s="110"/>
      <c r="B235" s="111"/>
      <c r="C235" s="121"/>
      <c r="D235" s="43" t="s">
        <v>28</v>
      </c>
      <c r="E235" s="17"/>
      <c r="F235" s="17">
        <v>0</v>
      </c>
      <c r="G235" s="17">
        <v>0</v>
      </c>
      <c r="H235" s="17">
        <v>0</v>
      </c>
      <c r="I235" s="17">
        <v>0</v>
      </c>
      <c r="J235" s="15">
        <f t="shared" si="33"/>
        <v>0</v>
      </c>
    </row>
    <row r="236" spans="1:10" x14ac:dyDescent="0.25">
      <c r="A236" s="110" t="s">
        <v>84</v>
      </c>
      <c r="B236" s="111" t="s">
        <v>68</v>
      </c>
      <c r="C236" s="121" t="s">
        <v>129</v>
      </c>
      <c r="D236" s="8" t="s">
        <v>6</v>
      </c>
      <c r="E236" s="16">
        <f>E237+E238+E239</f>
        <v>0</v>
      </c>
      <c r="F236" s="16">
        <f>F237+F238+F239</f>
        <v>303.10000000000002</v>
      </c>
      <c r="G236" s="16">
        <f t="shared" ref="G236:I236" si="37">G237+G238+G239</f>
        <v>0</v>
      </c>
      <c r="H236" s="16">
        <f t="shared" si="37"/>
        <v>0</v>
      </c>
      <c r="I236" s="16">
        <f t="shared" si="37"/>
        <v>0</v>
      </c>
      <c r="J236" s="15">
        <f t="shared" si="33"/>
        <v>303.10000000000002</v>
      </c>
    </row>
    <row r="237" spans="1:10" x14ac:dyDescent="0.25">
      <c r="A237" s="110"/>
      <c r="B237" s="111"/>
      <c r="C237" s="121"/>
      <c r="D237" s="43" t="s">
        <v>16</v>
      </c>
      <c r="E237" s="16"/>
      <c r="F237" s="16"/>
      <c r="G237" s="16"/>
      <c r="H237" s="16"/>
      <c r="I237" s="16"/>
      <c r="J237" s="15">
        <f t="shared" si="33"/>
        <v>0</v>
      </c>
    </row>
    <row r="238" spans="1:10" x14ac:dyDescent="0.25">
      <c r="A238" s="110"/>
      <c r="B238" s="111"/>
      <c r="C238" s="121"/>
      <c r="D238" s="43" t="s">
        <v>17</v>
      </c>
      <c r="E238" s="16"/>
      <c r="F238" s="16">
        <v>300</v>
      </c>
      <c r="G238" s="16"/>
      <c r="H238" s="16"/>
      <c r="I238" s="16"/>
      <c r="J238" s="15">
        <f t="shared" si="33"/>
        <v>300</v>
      </c>
    </row>
    <row r="239" spans="1:10" x14ac:dyDescent="0.25">
      <c r="A239" s="110"/>
      <c r="B239" s="111"/>
      <c r="C239" s="121"/>
      <c r="D239" s="43" t="s">
        <v>18</v>
      </c>
      <c r="E239" s="16"/>
      <c r="F239" s="16">
        <v>3.1</v>
      </c>
      <c r="G239" s="16"/>
      <c r="H239" s="16"/>
      <c r="I239" s="16"/>
      <c r="J239" s="15">
        <f t="shared" si="33"/>
        <v>3.1</v>
      </c>
    </row>
    <row r="240" spans="1:10" ht="30" x14ac:dyDescent="0.25">
      <c r="A240" s="110"/>
      <c r="B240" s="111"/>
      <c r="C240" s="121"/>
      <c r="D240" s="43" t="s">
        <v>19</v>
      </c>
      <c r="E240" s="16"/>
      <c r="F240" s="16">
        <v>0</v>
      </c>
      <c r="G240" s="16">
        <v>0</v>
      </c>
      <c r="H240" s="16">
        <v>0</v>
      </c>
      <c r="I240" s="16">
        <v>0</v>
      </c>
      <c r="J240" s="15">
        <f t="shared" si="33"/>
        <v>0</v>
      </c>
    </row>
    <row r="241" spans="1:10" ht="156.75" customHeight="1" x14ac:dyDescent="0.25">
      <c r="A241" s="110"/>
      <c r="B241" s="111"/>
      <c r="C241" s="121"/>
      <c r="D241" s="43" t="s">
        <v>28</v>
      </c>
      <c r="E241" s="17"/>
      <c r="F241" s="17">
        <v>0</v>
      </c>
      <c r="G241" s="17">
        <v>0</v>
      </c>
      <c r="H241" s="17">
        <v>0</v>
      </c>
      <c r="I241" s="17">
        <v>0</v>
      </c>
      <c r="J241" s="15">
        <f t="shared" si="33"/>
        <v>0</v>
      </c>
    </row>
    <row r="242" spans="1:10" x14ac:dyDescent="0.25">
      <c r="A242" s="110" t="s">
        <v>85</v>
      </c>
      <c r="B242" s="111" t="s">
        <v>68</v>
      </c>
      <c r="C242" s="121" t="s">
        <v>128</v>
      </c>
      <c r="D242" s="8" t="s">
        <v>6</v>
      </c>
      <c r="E242" s="16">
        <f>E243+E244+E245</f>
        <v>0</v>
      </c>
      <c r="F242" s="16">
        <f>F243+F244+F245</f>
        <v>303.10000000000002</v>
      </c>
      <c r="G242" s="16">
        <f t="shared" ref="G242:I242" si="38">G243+G244+G245</f>
        <v>0</v>
      </c>
      <c r="H242" s="16">
        <f t="shared" si="38"/>
        <v>0</v>
      </c>
      <c r="I242" s="16">
        <f t="shared" si="38"/>
        <v>0</v>
      </c>
      <c r="J242" s="15">
        <f t="shared" si="33"/>
        <v>303.10000000000002</v>
      </c>
    </row>
    <row r="243" spans="1:10" x14ac:dyDescent="0.25">
      <c r="A243" s="110"/>
      <c r="B243" s="111"/>
      <c r="C243" s="121"/>
      <c r="D243" s="43" t="s">
        <v>16</v>
      </c>
      <c r="E243" s="16"/>
      <c r="F243" s="16"/>
      <c r="G243" s="16"/>
      <c r="H243" s="16"/>
      <c r="I243" s="16"/>
      <c r="J243" s="15">
        <f t="shared" si="33"/>
        <v>0</v>
      </c>
    </row>
    <row r="244" spans="1:10" x14ac:dyDescent="0.25">
      <c r="A244" s="110"/>
      <c r="B244" s="111"/>
      <c r="C244" s="121"/>
      <c r="D244" s="43" t="s">
        <v>17</v>
      </c>
      <c r="E244" s="16"/>
      <c r="F244" s="16">
        <v>300</v>
      </c>
      <c r="G244" s="16"/>
      <c r="H244" s="16"/>
      <c r="I244" s="16"/>
      <c r="J244" s="15">
        <f t="shared" si="33"/>
        <v>300</v>
      </c>
    </row>
    <row r="245" spans="1:10" x14ac:dyDescent="0.25">
      <c r="A245" s="110"/>
      <c r="B245" s="111"/>
      <c r="C245" s="121"/>
      <c r="D245" s="43" t="s">
        <v>18</v>
      </c>
      <c r="E245" s="16"/>
      <c r="F245" s="16">
        <v>3.1</v>
      </c>
      <c r="G245" s="16"/>
      <c r="H245" s="16"/>
      <c r="I245" s="16"/>
      <c r="J245" s="15">
        <f t="shared" si="33"/>
        <v>3.1</v>
      </c>
    </row>
    <row r="246" spans="1:10" ht="30" x14ac:dyDescent="0.25">
      <c r="A246" s="110"/>
      <c r="B246" s="111"/>
      <c r="C246" s="121"/>
      <c r="D246" s="43" t="s">
        <v>19</v>
      </c>
      <c r="E246" s="16"/>
      <c r="F246" s="16">
        <v>0</v>
      </c>
      <c r="G246" s="16">
        <v>0</v>
      </c>
      <c r="H246" s="16">
        <v>0</v>
      </c>
      <c r="I246" s="16">
        <v>0</v>
      </c>
      <c r="J246" s="15">
        <f t="shared" si="33"/>
        <v>0</v>
      </c>
    </row>
    <row r="247" spans="1:10" ht="162" customHeight="1" x14ac:dyDescent="0.25">
      <c r="A247" s="110"/>
      <c r="B247" s="111"/>
      <c r="C247" s="121"/>
      <c r="D247" s="43" t="s">
        <v>28</v>
      </c>
      <c r="E247" s="17"/>
      <c r="F247" s="17">
        <v>0</v>
      </c>
      <c r="G247" s="17">
        <v>0</v>
      </c>
      <c r="H247" s="17">
        <v>0</v>
      </c>
      <c r="I247" s="17">
        <v>0</v>
      </c>
      <c r="J247" s="15">
        <f t="shared" si="33"/>
        <v>0</v>
      </c>
    </row>
    <row r="248" spans="1:10" x14ac:dyDescent="0.25">
      <c r="A248" s="110" t="s">
        <v>138</v>
      </c>
      <c r="B248" s="111" t="s">
        <v>68</v>
      </c>
      <c r="C248" s="121" t="s">
        <v>141</v>
      </c>
      <c r="D248" s="69" t="s">
        <v>6</v>
      </c>
      <c r="E248" s="16">
        <f>E249+E250+E251</f>
        <v>0</v>
      </c>
      <c r="F248" s="16">
        <f>F249+F250+F251</f>
        <v>0</v>
      </c>
      <c r="G248" s="16">
        <f t="shared" ref="G248:I248" si="39">G249+G250+G251</f>
        <v>303.10000000000002</v>
      </c>
      <c r="H248" s="16">
        <f t="shared" si="39"/>
        <v>0</v>
      </c>
      <c r="I248" s="16">
        <f t="shared" si="39"/>
        <v>0</v>
      </c>
      <c r="J248" s="15">
        <f t="shared" ref="J248:J253" si="40">SUM(E248:I248)</f>
        <v>303.10000000000002</v>
      </c>
    </row>
    <row r="249" spans="1:10" x14ac:dyDescent="0.25">
      <c r="A249" s="110"/>
      <c r="B249" s="111"/>
      <c r="C249" s="121"/>
      <c r="D249" s="68" t="s">
        <v>16</v>
      </c>
      <c r="E249" s="16"/>
      <c r="F249" s="16"/>
      <c r="G249" s="16"/>
      <c r="H249" s="16"/>
      <c r="I249" s="16"/>
      <c r="J249" s="15">
        <f t="shared" si="40"/>
        <v>0</v>
      </c>
    </row>
    <row r="250" spans="1:10" x14ac:dyDescent="0.25">
      <c r="A250" s="110"/>
      <c r="B250" s="111"/>
      <c r="C250" s="121"/>
      <c r="D250" s="68" t="s">
        <v>17</v>
      </c>
      <c r="E250" s="16"/>
      <c r="F250" s="16"/>
      <c r="G250" s="16">
        <v>300</v>
      </c>
      <c r="H250" s="16"/>
      <c r="I250" s="16"/>
      <c r="J250" s="15">
        <f t="shared" si="40"/>
        <v>300</v>
      </c>
    </row>
    <row r="251" spans="1:10" x14ac:dyDescent="0.25">
      <c r="A251" s="110"/>
      <c r="B251" s="111"/>
      <c r="C251" s="121"/>
      <c r="D251" s="68" t="s">
        <v>18</v>
      </c>
      <c r="E251" s="16"/>
      <c r="F251" s="16"/>
      <c r="G251" s="16">
        <v>3.1</v>
      </c>
      <c r="H251" s="16"/>
      <c r="I251" s="16"/>
      <c r="J251" s="15">
        <f t="shared" si="40"/>
        <v>3.1</v>
      </c>
    </row>
    <row r="252" spans="1:10" ht="30" x14ac:dyDescent="0.25">
      <c r="A252" s="110"/>
      <c r="B252" s="111"/>
      <c r="C252" s="121"/>
      <c r="D252" s="68" t="s">
        <v>19</v>
      </c>
      <c r="E252" s="16"/>
      <c r="F252" s="16">
        <v>0</v>
      </c>
      <c r="G252" s="16">
        <v>0</v>
      </c>
      <c r="H252" s="16">
        <v>0</v>
      </c>
      <c r="I252" s="16">
        <v>0</v>
      </c>
      <c r="J252" s="15">
        <f t="shared" si="40"/>
        <v>0</v>
      </c>
    </row>
    <row r="253" spans="1:10" ht="175.5" customHeight="1" x14ac:dyDescent="0.25">
      <c r="A253" s="110"/>
      <c r="B253" s="111"/>
      <c r="C253" s="121"/>
      <c r="D253" s="68" t="s">
        <v>28</v>
      </c>
      <c r="E253" s="17"/>
      <c r="F253" s="17">
        <v>0</v>
      </c>
      <c r="G253" s="17">
        <v>0</v>
      </c>
      <c r="H253" s="17">
        <v>0</v>
      </c>
      <c r="I253" s="17">
        <v>0</v>
      </c>
      <c r="J253" s="15">
        <f t="shared" si="40"/>
        <v>0</v>
      </c>
    </row>
    <row r="254" spans="1:10" x14ac:dyDescent="0.25">
      <c r="A254" s="110" t="s">
        <v>139</v>
      </c>
      <c r="B254" s="111" t="s">
        <v>68</v>
      </c>
      <c r="C254" s="121" t="s">
        <v>142</v>
      </c>
      <c r="D254" s="69" t="s">
        <v>6</v>
      </c>
      <c r="E254" s="16">
        <f>E255+E256+E257</f>
        <v>0</v>
      </c>
      <c r="F254" s="16">
        <f>F255+F256+F257</f>
        <v>0</v>
      </c>
      <c r="G254" s="16">
        <f t="shared" ref="G254:I254" si="41">G255+G256+G257</f>
        <v>303.10000000000002</v>
      </c>
      <c r="H254" s="16">
        <f t="shared" si="41"/>
        <v>0</v>
      </c>
      <c r="I254" s="16">
        <f t="shared" si="41"/>
        <v>0</v>
      </c>
      <c r="J254" s="15">
        <f t="shared" ref="J254:J259" si="42">SUM(E254:I254)</f>
        <v>303.10000000000002</v>
      </c>
    </row>
    <row r="255" spans="1:10" x14ac:dyDescent="0.25">
      <c r="A255" s="110"/>
      <c r="B255" s="111"/>
      <c r="C255" s="121"/>
      <c r="D255" s="68" t="s">
        <v>16</v>
      </c>
      <c r="E255" s="16"/>
      <c r="F255" s="16"/>
      <c r="G255" s="16"/>
      <c r="H255" s="16"/>
      <c r="I255" s="16"/>
      <c r="J255" s="15">
        <f t="shared" si="42"/>
        <v>0</v>
      </c>
    </row>
    <row r="256" spans="1:10" x14ac:dyDescent="0.25">
      <c r="A256" s="110"/>
      <c r="B256" s="111"/>
      <c r="C256" s="121"/>
      <c r="D256" s="68" t="s">
        <v>17</v>
      </c>
      <c r="E256" s="16"/>
      <c r="F256" s="16"/>
      <c r="G256" s="16">
        <v>300</v>
      </c>
      <c r="H256" s="16"/>
      <c r="I256" s="16"/>
      <c r="J256" s="15">
        <f t="shared" si="42"/>
        <v>300</v>
      </c>
    </row>
    <row r="257" spans="1:10" x14ac:dyDescent="0.25">
      <c r="A257" s="110"/>
      <c r="B257" s="111"/>
      <c r="C257" s="121"/>
      <c r="D257" s="68" t="s">
        <v>18</v>
      </c>
      <c r="E257" s="16"/>
      <c r="F257" s="16"/>
      <c r="G257" s="16">
        <v>3.1</v>
      </c>
      <c r="H257" s="16"/>
      <c r="I257" s="16"/>
      <c r="J257" s="15">
        <f t="shared" si="42"/>
        <v>3.1</v>
      </c>
    </row>
    <row r="258" spans="1:10" ht="30" x14ac:dyDescent="0.25">
      <c r="A258" s="110"/>
      <c r="B258" s="111"/>
      <c r="C258" s="121"/>
      <c r="D258" s="68" t="s">
        <v>19</v>
      </c>
      <c r="E258" s="16"/>
      <c r="F258" s="16">
        <v>0</v>
      </c>
      <c r="G258" s="16">
        <v>0</v>
      </c>
      <c r="H258" s="16">
        <v>0</v>
      </c>
      <c r="I258" s="16">
        <v>0</v>
      </c>
      <c r="J258" s="15">
        <f t="shared" si="42"/>
        <v>0</v>
      </c>
    </row>
    <row r="259" spans="1:10" ht="163.5" customHeight="1" x14ac:dyDescent="0.25">
      <c r="A259" s="110"/>
      <c r="B259" s="111"/>
      <c r="C259" s="121"/>
      <c r="D259" s="68" t="s">
        <v>28</v>
      </c>
      <c r="E259" s="17"/>
      <c r="F259" s="17">
        <v>0</v>
      </c>
      <c r="G259" s="17">
        <v>0</v>
      </c>
      <c r="H259" s="17">
        <v>0</v>
      </c>
      <c r="I259" s="17">
        <v>0</v>
      </c>
      <c r="J259" s="15">
        <f t="shared" si="42"/>
        <v>0</v>
      </c>
    </row>
    <row r="260" spans="1:10" x14ac:dyDescent="0.25">
      <c r="A260" s="110" t="s">
        <v>140</v>
      </c>
      <c r="B260" s="111" t="s">
        <v>68</v>
      </c>
      <c r="C260" s="121" t="s">
        <v>143</v>
      </c>
      <c r="D260" s="69" t="s">
        <v>6</v>
      </c>
      <c r="E260" s="16">
        <f>E261+E262+E263</f>
        <v>0</v>
      </c>
      <c r="F260" s="16">
        <f>F261+F262+F263</f>
        <v>0</v>
      </c>
      <c r="G260" s="16">
        <f t="shared" ref="G260:I260" si="43">G261+G262+G263</f>
        <v>303.10000000000002</v>
      </c>
      <c r="H260" s="16">
        <f t="shared" si="43"/>
        <v>0</v>
      </c>
      <c r="I260" s="16">
        <f t="shared" si="43"/>
        <v>0</v>
      </c>
      <c r="J260" s="15">
        <f t="shared" ref="J260:J265" si="44">SUM(E260:I260)</f>
        <v>303.10000000000002</v>
      </c>
    </row>
    <row r="261" spans="1:10" x14ac:dyDescent="0.25">
      <c r="A261" s="110"/>
      <c r="B261" s="111"/>
      <c r="C261" s="121"/>
      <c r="D261" s="68" t="s">
        <v>16</v>
      </c>
      <c r="E261" s="16"/>
      <c r="F261" s="16"/>
      <c r="G261" s="16"/>
      <c r="H261" s="16"/>
      <c r="I261" s="16"/>
      <c r="J261" s="15">
        <f t="shared" si="44"/>
        <v>0</v>
      </c>
    </row>
    <row r="262" spans="1:10" x14ac:dyDescent="0.25">
      <c r="A262" s="110"/>
      <c r="B262" s="111"/>
      <c r="C262" s="121"/>
      <c r="D262" s="68" t="s">
        <v>17</v>
      </c>
      <c r="E262" s="16"/>
      <c r="F262" s="16"/>
      <c r="G262" s="16">
        <v>300</v>
      </c>
      <c r="H262" s="16"/>
      <c r="I262" s="16"/>
      <c r="J262" s="15">
        <f t="shared" si="44"/>
        <v>300</v>
      </c>
    </row>
    <row r="263" spans="1:10" x14ac:dyDescent="0.25">
      <c r="A263" s="110"/>
      <c r="B263" s="111"/>
      <c r="C263" s="121"/>
      <c r="D263" s="68" t="s">
        <v>18</v>
      </c>
      <c r="E263" s="16"/>
      <c r="F263" s="16"/>
      <c r="G263" s="16">
        <v>3.1</v>
      </c>
      <c r="H263" s="16"/>
      <c r="I263" s="16"/>
      <c r="J263" s="15">
        <f t="shared" si="44"/>
        <v>3.1</v>
      </c>
    </row>
    <row r="264" spans="1:10" ht="30" x14ac:dyDescent="0.25">
      <c r="A264" s="110"/>
      <c r="B264" s="111"/>
      <c r="C264" s="121"/>
      <c r="D264" s="68" t="s">
        <v>19</v>
      </c>
      <c r="E264" s="16"/>
      <c r="F264" s="16">
        <v>0</v>
      </c>
      <c r="G264" s="16">
        <v>0</v>
      </c>
      <c r="H264" s="16">
        <v>0</v>
      </c>
      <c r="I264" s="16">
        <v>0</v>
      </c>
      <c r="J264" s="15">
        <f t="shared" si="44"/>
        <v>0</v>
      </c>
    </row>
    <row r="265" spans="1:10" ht="164.25" customHeight="1" x14ac:dyDescent="0.25">
      <c r="A265" s="110"/>
      <c r="B265" s="111"/>
      <c r="C265" s="121"/>
      <c r="D265" s="68" t="s">
        <v>28</v>
      </c>
      <c r="E265" s="17"/>
      <c r="F265" s="17">
        <v>0</v>
      </c>
      <c r="G265" s="17">
        <v>0</v>
      </c>
      <c r="H265" s="17">
        <v>0</v>
      </c>
      <c r="I265" s="17">
        <v>0</v>
      </c>
      <c r="J265" s="15">
        <f t="shared" si="44"/>
        <v>0</v>
      </c>
    </row>
    <row r="266" spans="1:10" x14ac:dyDescent="0.25">
      <c r="A266" s="110" t="s">
        <v>155</v>
      </c>
      <c r="B266" s="111" t="s">
        <v>68</v>
      </c>
      <c r="C266" s="121" t="s">
        <v>154</v>
      </c>
      <c r="D266" s="76" t="s">
        <v>6</v>
      </c>
      <c r="E266" s="16">
        <f>E267+E268+E269</f>
        <v>0</v>
      </c>
      <c r="F266" s="16">
        <f>F267+F268+F269</f>
        <v>0</v>
      </c>
      <c r="G266" s="16">
        <f t="shared" ref="G266:I266" si="45">G267+G268+G269</f>
        <v>0</v>
      </c>
      <c r="H266" s="16">
        <f t="shared" si="45"/>
        <v>303.10000000000002</v>
      </c>
      <c r="I266" s="16">
        <f t="shared" si="45"/>
        <v>0</v>
      </c>
      <c r="J266" s="15">
        <f t="shared" ref="J266:J271" si="46">SUM(E266:I266)</f>
        <v>303.10000000000002</v>
      </c>
    </row>
    <row r="267" spans="1:10" x14ac:dyDescent="0.25">
      <c r="A267" s="110"/>
      <c r="B267" s="111"/>
      <c r="C267" s="121"/>
      <c r="D267" s="75" t="s">
        <v>16</v>
      </c>
      <c r="E267" s="16"/>
      <c r="F267" s="16"/>
      <c r="G267" s="16"/>
      <c r="H267" s="16"/>
      <c r="I267" s="16"/>
      <c r="J267" s="15">
        <f t="shared" si="46"/>
        <v>0</v>
      </c>
    </row>
    <row r="268" spans="1:10" x14ac:dyDescent="0.25">
      <c r="A268" s="110"/>
      <c r="B268" s="111"/>
      <c r="C268" s="121"/>
      <c r="D268" s="75" t="s">
        <v>17</v>
      </c>
      <c r="E268" s="16"/>
      <c r="F268" s="16"/>
      <c r="G268" s="16"/>
      <c r="H268" s="16">
        <v>300</v>
      </c>
      <c r="I268" s="16"/>
      <c r="J268" s="15">
        <f t="shared" si="46"/>
        <v>300</v>
      </c>
    </row>
    <row r="269" spans="1:10" x14ac:dyDescent="0.25">
      <c r="A269" s="110"/>
      <c r="B269" s="111"/>
      <c r="C269" s="121"/>
      <c r="D269" s="75" t="s">
        <v>18</v>
      </c>
      <c r="E269" s="16"/>
      <c r="F269" s="16"/>
      <c r="G269" s="16"/>
      <c r="H269" s="16">
        <v>3.1</v>
      </c>
      <c r="I269" s="16"/>
      <c r="J269" s="15">
        <f t="shared" si="46"/>
        <v>3.1</v>
      </c>
    </row>
    <row r="270" spans="1:10" ht="30" x14ac:dyDescent="0.25">
      <c r="A270" s="110"/>
      <c r="B270" s="111"/>
      <c r="C270" s="121"/>
      <c r="D270" s="75" t="s">
        <v>19</v>
      </c>
      <c r="E270" s="16"/>
      <c r="F270" s="16">
        <v>0</v>
      </c>
      <c r="G270" s="16">
        <v>0</v>
      </c>
      <c r="H270" s="16">
        <v>0</v>
      </c>
      <c r="I270" s="16">
        <v>0</v>
      </c>
      <c r="J270" s="15">
        <f t="shared" si="46"/>
        <v>0</v>
      </c>
    </row>
    <row r="271" spans="1:10" ht="191.25" customHeight="1" x14ac:dyDescent="0.25">
      <c r="A271" s="110"/>
      <c r="B271" s="111"/>
      <c r="C271" s="121"/>
      <c r="D271" s="75" t="s">
        <v>28</v>
      </c>
      <c r="E271" s="17"/>
      <c r="F271" s="17">
        <v>0</v>
      </c>
      <c r="G271" s="17">
        <v>0</v>
      </c>
      <c r="H271" s="17">
        <v>0</v>
      </c>
      <c r="I271" s="17">
        <v>0</v>
      </c>
      <c r="J271" s="15">
        <f t="shared" si="46"/>
        <v>0</v>
      </c>
    </row>
    <row r="272" spans="1:10" ht="15" customHeight="1" x14ac:dyDescent="0.25">
      <c r="A272" s="110" t="s">
        <v>95</v>
      </c>
      <c r="B272" s="111" t="s">
        <v>9</v>
      </c>
      <c r="C272" s="112" t="s">
        <v>96</v>
      </c>
      <c r="D272" s="8" t="s">
        <v>6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5">
        <f t="shared" si="33"/>
        <v>0</v>
      </c>
    </row>
    <row r="273" spans="1:10" x14ac:dyDescent="0.25">
      <c r="A273" s="110"/>
      <c r="B273" s="111"/>
      <c r="C273" s="113"/>
      <c r="D273" s="48" t="s">
        <v>16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5">
        <f t="shared" si="33"/>
        <v>0</v>
      </c>
    </row>
    <row r="274" spans="1:10" x14ac:dyDescent="0.25">
      <c r="A274" s="110"/>
      <c r="B274" s="111"/>
      <c r="C274" s="113"/>
      <c r="D274" s="48" t="s">
        <v>17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5">
        <f t="shared" si="33"/>
        <v>0</v>
      </c>
    </row>
    <row r="275" spans="1:10" x14ac:dyDescent="0.25">
      <c r="A275" s="110"/>
      <c r="B275" s="111"/>
      <c r="C275" s="113"/>
      <c r="D275" s="48" t="s">
        <v>18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5">
        <f t="shared" si="33"/>
        <v>0</v>
      </c>
    </row>
    <row r="276" spans="1:10" ht="30" x14ac:dyDescent="0.25">
      <c r="A276" s="110"/>
      <c r="B276" s="111"/>
      <c r="C276" s="113"/>
      <c r="D276" s="48" t="s">
        <v>19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5">
        <f t="shared" si="33"/>
        <v>0</v>
      </c>
    </row>
    <row r="277" spans="1:10" x14ac:dyDescent="0.25">
      <c r="A277" s="110"/>
      <c r="B277" s="111"/>
      <c r="C277" s="114"/>
      <c r="D277" s="49" t="s">
        <v>28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5">
        <f t="shared" si="33"/>
        <v>0</v>
      </c>
    </row>
    <row r="278" spans="1:10" ht="15" customHeight="1" x14ac:dyDescent="0.25">
      <c r="A278" s="110" t="s">
        <v>116</v>
      </c>
      <c r="B278" s="111" t="s">
        <v>9</v>
      </c>
      <c r="C278" s="112" t="s">
        <v>117</v>
      </c>
      <c r="D278" s="55" t="s">
        <v>6</v>
      </c>
      <c r="E278" s="16">
        <v>0</v>
      </c>
      <c r="F278" s="16">
        <f>F280+F281+F279</f>
        <v>2159.6999999999998</v>
      </c>
      <c r="G278" s="16">
        <v>0</v>
      </c>
      <c r="H278" s="16">
        <v>0</v>
      </c>
      <c r="I278" s="16">
        <v>0</v>
      </c>
      <c r="J278" s="15">
        <f t="shared" si="33"/>
        <v>2159.6999999999998</v>
      </c>
    </row>
    <row r="279" spans="1:10" x14ac:dyDescent="0.25">
      <c r="A279" s="110"/>
      <c r="B279" s="111"/>
      <c r="C279" s="113"/>
      <c r="D279" s="54" t="s">
        <v>16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5">
        <f t="shared" si="33"/>
        <v>0</v>
      </c>
    </row>
    <row r="280" spans="1:10" x14ac:dyDescent="0.25">
      <c r="A280" s="110"/>
      <c r="B280" s="111"/>
      <c r="C280" s="113"/>
      <c r="D280" s="54" t="s">
        <v>17</v>
      </c>
      <c r="E280" s="16">
        <v>0</v>
      </c>
      <c r="F280" s="16">
        <v>2159.6999999999998</v>
      </c>
      <c r="G280" s="16">
        <v>0</v>
      </c>
      <c r="H280" s="16">
        <v>0</v>
      </c>
      <c r="I280" s="16">
        <v>0</v>
      </c>
      <c r="J280" s="15">
        <f t="shared" si="33"/>
        <v>2159.6999999999998</v>
      </c>
    </row>
    <row r="281" spans="1:10" x14ac:dyDescent="0.25">
      <c r="A281" s="110"/>
      <c r="B281" s="111"/>
      <c r="C281" s="113"/>
      <c r="D281" s="54" t="s">
        <v>18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5">
        <f t="shared" si="33"/>
        <v>0</v>
      </c>
    </row>
    <row r="282" spans="1:10" ht="30" x14ac:dyDescent="0.25">
      <c r="A282" s="110"/>
      <c r="B282" s="111"/>
      <c r="C282" s="113"/>
      <c r="D282" s="54" t="s">
        <v>19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5">
        <f t="shared" si="33"/>
        <v>0</v>
      </c>
    </row>
    <row r="283" spans="1:10" x14ac:dyDescent="0.25">
      <c r="A283" s="110"/>
      <c r="B283" s="111"/>
      <c r="C283" s="114"/>
      <c r="D283" s="49" t="s">
        <v>28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5">
        <f t="shared" si="33"/>
        <v>0</v>
      </c>
    </row>
    <row r="284" spans="1:10" x14ac:dyDescent="0.25">
      <c r="A284" s="110" t="s">
        <v>119</v>
      </c>
      <c r="B284" s="111" t="s">
        <v>9</v>
      </c>
      <c r="C284" s="112" t="s">
        <v>120</v>
      </c>
      <c r="D284" s="63" t="s">
        <v>6</v>
      </c>
      <c r="E284" s="16">
        <v>0</v>
      </c>
      <c r="F284" s="16">
        <f>F286+F287+F285</f>
        <v>97.6</v>
      </c>
      <c r="G284" s="16">
        <f>G286+G287+G285</f>
        <v>174.1</v>
      </c>
      <c r="H284" s="16">
        <v>0</v>
      </c>
      <c r="I284" s="16">
        <v>0</v>
      </c>
      <c r="J284" s="15">
        <f t="shared" si="33"/>
        <v>271.7</v>
      </c>
    </row>
    <row r="285" spans="1:10" x14ac:dyDescent="0.25">
      <c r="A285" s="110"/>
      <c r="B285" s="111"/>
      <c r="C285" s="113"/>
      <c r="D285" s="62" t="s">
        <v>16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5">
        <f t="shared" si="33"/>
        <v>0</v>
      </c>
    </row>
    <row r="286" spans="1:10" x14ac:dyDescent="0.25">
      <c r="A286" s="110"/>
      <c r="B286" s="111"/>
      <c r="C286" s="113"/>
      <c r="D286" s="62" t="s">
        <v>17</v>
      </c>
      <c r="E286" s="16">
        <v>0</v>
      </c>
      <c r="F286" s="16">
        <v>97.6</v>
      </c>
      <c r="G286" s="16">
        <v>174.1</v>
      </c>
      <c r="H286" s="16">
        <v>0</v>
      </c>
      <c r="I286" s="16">
        <v>0</v>
      </c>
      <c r="J286" s="15">
        <f t="shared" si="33"/>
        <v>271.7</v>
      </c>
    </row>
    <row r="287" spans="1:10" x14ac:dyDescent="0.25">
      <c r="A287" s="110"/>
      <c r="B287" s="111"/>
      <c r="C287" s="113"/>
      <c r="D287" s="62" t="s">
        <v>18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5">
        <f t="shared" si="33"/>
        <v>0</v>
      </c>
    </row>
    <row r="288" spans="1:10" ht="30" x14ac:dyDescent="0.25">
      <c r="A288" s="110"/>
      <c r="B288" s="111"/>
      <c r="C288" s="113"/>
      <c r="D288" s="62" t="s">
        <v>19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5">
        <f t="shared" si="33"/>
        <v>0</v>
      </c>
    </row>
    <row r="289" spans="1:10" x14ac:dyDescent="0.25">
      <c r="A289" s="110"/>
      <c r="B289" s="111"/>
      <c r="C289" s="114"/>
      <c r="D289" s="49" t="s">
        <v>28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5">
        <f t="shared" si="33"/>
        <v>0</v>
      </c>
    </row>
    <row r="290" spans="1:10" ht="15" customHeight="1" x14ac:dyDescent="0.25">
      <c r="A290" s="110" t="s">
        <v>122</v>
      </c>
      <c r="B290" s="111" t="s">
        <v>9</v>
      </c>
      <c r="C290" s="112" t="s">
        <v>156</v>
      </c>
      <c r="D290" s="65" t="s">
        <v>6</v>
      </c>
      <c r="E290" s="16">
        <v>0</v>
      </c>
      <c r="F290" s="16">
        <f>F292+F293+F291</f>
        <v>612.4</v>
      </c>
      <c r="G290" s="16">
        <f>G292+G293+G291</f>
        <v>1937.8999999999999</v>
      </c>
      <c r="H290" s="16">
        <f t="shared" ref="H290:I290" si="47">H292+H293+H291</f>
        <v>1910.35</v>
      </c>
      <c r="I290" s="16">
        <f t="shared" si="47"/>
        <v>1910.35</v>
      </c>
      <c r="J290" s="15">
        <f t="shared" si="33"/>
        <v>6371</v>
      </c>
    </row>
    <row r="291" spans="1:10" x14ac:dyDescent="0.25">
      <c r="A291" s="110"/>
      <c r="B291" s="111"/>
      <c r="C291" s="113"/>
      <c r="D291" s="64" t="s">
        <v>16</v>
      </c>
      <c r="E291" s="16">
        <v>0</v>
      </c>
      <c r="F291" s="33">
        <v>600.13699999999994</v>
      </c>
      <c r="G291" s="16">
        <v>1899.3</v>
      </c>
      <c r="H291" s="16">
        <v>1872.33</v>
      </c>
      <c r="I291" s="16">
        <v>1872.33</v>
      </c>
      <c r="J291" s="15">
        <f t="shared" si="33"/>
        <v>6244.0969999999998</v>
      </c>
    </row>
    <row r="292" spans="1:10" x14ac:dyDescent="0.25">
      <c r="A292" s="110"/>
      <c r="B292" s="111"/>
      <c r="C292" s="113"/>
      <c r="D292" s="64" t="s">
        <v>17</v>
      </c>
      <c r="E292" s="16">
        <v>0</v>
      </c>
      <c r="F292" s="33">
        <v>6.0629999999999997</v>
      </c>
      <c r="G292" s="16">
        <v>19.2</v>
      </c>
      <c r="H292" s="16">
        <v>18.920000000000002</v>
      </c>
      <c r="I292" s="16">
        <v>18.920000000000002</v>
      </c>
      <c r="J292" s="15">
        <f t="shared" si="33"/>
        <v>63.103000000000002</v>
      </c>
    </row>
    <row r="293" spans="1:10" x14ac:dyDescent="0.25">
      <c r="A293" s="110"/>
      <c r="B293" s="111"/>
      <c r="C293" s="113"/>
      <c r="D293" s="64" t="s">
        <v>18</v>
      </c>
      <c r="E293" s="16">
        <v>0</v>
      </c>
      <c r="F293" s="33">
        <v>6.2</v>
      </c>
      <c r="G293" s="16">
        <v>19.399999999999999</v>
      </c>
      <c r="H293" s="16">
        <v>19.100000000000001</v>
      </c>
      <c r="I293" s="16">
        <v>19.100000000000001</v>
      </c>
      <c r="J293" s="15">
        <f t="shared" si="33"/>
        <v>63.800000000000004</v>
      </c>
    </row>
    <row r="294" spans="1:10" ht="30" x14ac:dyDescent="0.25">
      <c r="A294" s="110"/>
      <c r="B294" s="111"/>
      <c r="C294" s="113"/>
      <c r="D294" s="64" t="s">
        <v>19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5">
        <f t="shared" si="33"/>
        <v>0</v>
      </c>
    </row>
    <row r="295" spans="1:10" ht="17.25" customHeight="1" x14ac:dyDescent="0.25">
      <c r="A295" s="110"/>
      <c r="B295" s="111"/>
      <c r="C295" s="114"/>
      <c r="D295" s="49" t="s">
        <v>28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5">
        <f t="shared" si="33"/>
        <v>0</v>
      </c>
    </row>
    <row r="296" spans="1:10" x14ac:dyDescent="0.25">
      <c r="A296" s="110" t="s">
        <v>134</v>
      </c>
      <c r="B296" s="111" t="s">
        <v>9</v>
      </c>
      <c r="C296" s="112" t="s">
        <v>145</v>
      </c>
      <c r="D296" s="69" t="s">
        <v>6</v>
      </c>
      <c r="E296" s="16">
        <v>0</v>
      </c>
      <c r="F296" s="16">
        <f>F298+F299+F297</f>
        <v>433.5</v>
      </c>
      <c r="G296" s="16">
        <v>0</v>
      </c>
      <c r="H296" s="16">
        <v>0</v>
      </c>
      <c r="I296" s="16">
        <v>0</v>
      </c>
      <c r="J296" s="15">
        <f t="shared" si="33"/>
        <v>433.5</v>
      </c>
    </row>
    <row r="297" spans="1:10" x14ac:dyDescent="0.25">
      <c r="A297" s="110"/>
      <c r="B297" s="111"/>
      <c r="C297" s="113"/>
      <c r="D297" s="68" t="s">
        <v>16</v>
      </c>
      <c r="E297" s="16">
        <v>0</v>
      </c>
      <c r="F297" s="33">
        <v>0</v>
      </c>
      <c r="G297" s="16">
        <v>0</v>
      </c>
      <c r="H297" s="16">
        <v>0</v>
      </c>
      <c r="I297" s="16">
        <v>0</v>
      </c>
      <c r="J297" s="15">
        <f t="shared" si="33"/>
        <v>0</v>
      </c>
    </row>
    <row r="298" spans="1:10" x14ac:dyDescent="0.25">
      <c r="A298" s="110"/>
      <c r="B298" s="111"/>
      <c r="C298" s="113"/>
      <c r="D298" s="68" t="s">
        <v>17</v>
      </c>
      <c r="E298" s="16">
        <v>0</v>
      </c>
      <c r="F298" s="33">
        <v>433.5</v>
      </c>
      <c r="G298" s="16">
        <v>0</v>
      </c>
      <c r="H298" s="16">
        <v>0</v>
      </c>
      <c r="I298" s="16">
        <v>0</v>
      </c>
      <c r="J298" s="15">
        <f t="shared" si="33"/>
        <v>433.5</v>
      </c>
    </row>
    <row r="299" spans="1:10" x14ac:dyDescent="0.25">
      <c r="A299" s="110"/>
      <c r="B299" s="111"/>
      <c r="C299" s="113"/>
      <c r="D299" s="68" t="s">
        <v>18</v>
      </c>
      <c r="E299" s="16">
        <v>0</v>
      </c>
      <c r="F299" s="33">
        <v>0</v>
      </c>
      <c r="G299" s="16">
        <v>0</v>
      </c>
      <c r="H299" s="16">
        <v>0</v>
      </c>
      <c r="I299" s="16">
        <v>0</v>
      </c>
      <c r="J299" s="15">
        <f t="shared" si="33"/>
        <v>0</v>
      </c>
    </row>
    <row r="300" spans="1:10" ht="30" x14ac:dyDescent="0.25">
      <c r="A300" s="110"/>
      <c r="B300" s="111"/>
      <c r="C300" s="113"/>
      <c r="D300" s="68" t="s">
        <v>19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5">
        <f t="shared" ref="J300:J307" si="48">SUM(E300:I300)</f>
        <v>0</v>
      </c>
    </row>
    <row r="301" spans="1:10" x14ac:dyDescent="0.25">
      <c r="A301" s="110"/>
      <c r="B301" s="111"/>
      <c r="C301" s="114"/>
      <c r="D301" s="49" t="s">
        <v>28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5">
        <f t="shared" si="48"/>
        <v>0</v>
      </c>
    </row>
    <row r="302" spans="1:10" x14ac:dyDescent="0.25">
      <c r="A302" s="110" t="s">
        <v>135</v>
      </c>
      <c r="B302" s="111" t="s">
        <v>9</v>
      </c>
      <c r="C302" s="112" t="s">
        <v>144</v>
      </c>
      <c r="D302" s="69" t="s">
        <v>6</v>
      </c>
      <c r="E302" s="16">
        <v>0</v>
      </c>
      <c r="F302" s="16">
        <f>F304+F305+F303</f>
        <v>0</v>
      </c>
      <c r="G302" s="16">
        <f t="shared" ref="G302:I302" si="49">G304+G305+G303</f>
        <v>640.1</v>
      </c>
      <c r="H302" s="16">
        <f t="shared" si="49"/>
        <v>0</v>
      </c>
      <c r="I302" s="16">
        <f t="shared" si="49"/>
        <v>0</v>
      </c>
      <c r="J302" s="15">
        <f t="shared" si="48"/>
        <v>640.1</v>
      </c>
    </row>
    <row r="303" spans="1:10" x14ac:dyDescent="0.25">
      <c r="A303" s="110"/>
      <c r="B303" s="111"/>
      <c r="C303" s="113"/>
      <c r="D303" s="68" t="s">
        <v>16</v>
      </c>
      <c r="E303" s="16">
        <v>0</v>
      </c>
      <c r="F303" s="33">
        <v>0</v>
      </c>
      <c r="G303" s="16">
        <v>0</v>
      </c>
      <c r="H303" s="16">
        <v>0</v>
      </c>
      <c r="I303" s="16">
        <v>0</v>
      </c>
      <c r="J303" s="15">
        <f t="shared" si="48"/>
        <v>0</v>
      </c>
    </row>
    <row r="304" spans="1:10" x14ac:dyDescent="0.25">
      <c r="A304" s="110"/>
      <c r="B304" s="111"/>
      <c r="C304" s="113"/>
      <c r="D304" s="68" t="s">
        <v>17</v>
      </c>
      <c r="E304" s="16">
        <v>0</v>
      </c>
      <c r="F304" s="33">
        <v>0</v>
      </c>
      <c r="G304" s="16">
        <v>640.1</v>
      </c>
      <c r="H304" s="16">
        <v>0</v>
      </c>
      <c r="I304" s="16">
        <v>0</v>
      </c>
      <c r="J304" s="15">
        <f t="shared" si="48"/>
        <v>640.1</v>
      </c>
    </row>
    <row r="305" spans="1:10" x14ac:dyDescent="0.25">
      <c r="A305" s="110"/>
      <c r="B305" s="111"/>
      <c r="C305" s="113"/>
      <c r="D305" s="68" t="s">
        <v>18</v>
      </c>
      <c r="E305" s="16">
        <v>0</v>
      </c>
      <c r="F305" s="33">
        <v>0</v>
      </c>
      <c r="G305" s="16">
        <v>0</v>
      </c>
      <c r="H305" s="16">
        <v>0</v>
      </c>
      <c r="I305" s="16">
        <v>0</v>
      </c>
      <c r="J305" s="15">
        <f t="shared" si="48"/>
        <v>0</v>
      </c>
    </row>
    <row r="306" spans="1:10" ht="30" x14ac:dyDescent="0.25">
      <c r="A306" s="110"/>
      <c r="B306" s="111"/>
      <c r="C306" s="113"/>
      <c r="D306" s="68" t="s">
        <v>19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5">
        <f t="shared" si="48"/>
        <v>0</v>
      </c>
    </row>
    <row r="307" spans="1:10" x14ac:dyDescent="0.25">
      <c r="A307" s="110"/>
      <c r="B307" s="111"/>
      <c r="C307" s="114"/>
      <c r="D307" s="49" t="s">
        <v>28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5">
        <f t="shared" si="48"/>
        <v>0</v>
      </c>
    </row>
  </sheetData>
  <mergeCells count="136">
    <mergeCell ref="H2:J2"/>
    <mergeCell ref="A182:A187"/>
    <mergeCell ref="B182:B187"/>
    <mergeCell ref="C182:C187"/>
    <mergeCell ref="A188:A193"/>
    <mergeCell ref="B188:B193"/>
    <mergeCell ref="C188:C193"/>
    <mergeCell ref="C110:C116"/>
    <mergeCell ref="A176:A181"/>
    <mergeCell ref="B176:B181"/>
    <mergeCell ref="C176:C181"/>
    <mergeCell ref="C152:C157"/>
    <mergeCell ref="B152:B157"/>
    <mergeCell ref="A152:A157"/>
    <mergeCell ref="A98:A103"/>
    <mergeCell ref="B98:B103"/>
    <mergeCell ref="A22:A31"/>
    <mergeCell ref="B22:B31"/>
    <mergeCell ref="C22:C31"/>
    <mergeCell ref="C75:C84"/>
    <mergeCell ref="B75:B84"/>
    <mergeCell ref="A75:A84"/>
    <mergeCell ref="A32:A39"/>
    <mergeCell ref="B32:B39"/>
    <mergeCell ref="C32:C39"/>
    <mergeCell ref="A40:A51"/>
    <mergeCell ref="B40:B51"/>
    <mergeCell ref="C40:C51"/>
    <mergeCell ref="B52:B57"/>
    <mergeCell ref="C52:C57"/>
    <mergeCell ref="B64:B74"/>
    <mergeCell ref="A64:A74"/>
    <mergeCell ref="C64:C74"/>
    <mergeCell ref="A58:A63"/>
    <mergeCell ref="B58:B63"/>
    <mergeCell ref="A52:A57"/>
    <mergeCell ref="A12:J12"/>
    <mergeCell ref="A14:A15"/>
    <mergeCell ref="B14:B15"/>
    <mergeCell ref="C14:C15"/>
    <mergeCell ref="D14:D15"/>
    <mergeCell ref="E14:J14"/>
    <mergeCell ref="A16:A21"/>
    <mergeCell ref="B16:B21"/>
    <mergeCell ref="C16:C21"/>
    <mergeCell ref="C117:C123"/>
    <mergeCell ref="C124:C130"/>
    <mergeCell ref="C138:C144"/>
    <mergeCell ref="C145:C151"/>
    <mergeCell ref="B145:B151"/>
    <mergeCell ref="B131:B137"/>
    <mergeCell ref="C131:C137"/>
    <mergeCell ref="C58:C63"/>
    <mergeCell ref="A194:A199"/>
    <mergeCell ref="B194:B199"/>
    <mergeCell ref="C194:C199"/>
    <mergeCell ref="C98:C103"/>
    <mergeCell ref="A104:A109"/>
    <mergeCell ref="B104:B109"/>
    <mergeCell ref="C104:C109"/>
    <mergeCell ref="A85:A97"/>
    <mergeCell ref="B85:B97"/>
    <mergeCell ref="C85:C97"/>
    <mergeCell ref="A145:A151"/>
    <mergeCell ref="B110:B116"/>
    <mergeCell ref="A110:A116"/>
    <mergeCell ref="B117:B123"/>
    <mergeCell ref="A117:A123"/>
    <mergeCell ref="B124:B130"/>
    <mergeCell ref="A124:A130"/>
    <mergeCell ref="B138:B144"/>
    <mergeCell ref="A138:A144"/>
    <mergeCell ref="A131:A137"/>
    <mergeCell ref="A158:A163"/>
    <mergeCell ref="B158:B163"/>
    <mergeCell ref="C158:C163"/>
    <mergeCell ref="A164:A169"/>
    <mergeCell ref="B164:B169"/>
    <mergeCell ref="C164:C169"/>
    <mergeCell ref="A218:A223"/>
    <mergeCell ref="C218:C223"/>
    <mergeCell ref="B206:B211"/>
    <mergeCell ref="B212:B217"/>
    <mergeCell ref="B218:B223"/>
    <mergeCell ref="B200:B205"/>
    <mergeCell ref="C200:C205"/>
    <mergeCell ref="A200:A205"/>
    <mergeCell ref="C206:C211"/>
    <mergeCell ref="C212:C217"/>
    <mergeCell ref="A206:A211"/>
    <mergeCell ref="A212:A217"/>
    <mergeCell ref="A236:A241"/>
    <mergeCell ref="B236:B241"/>
    <mergeCell ref="C236:C241"/>
    <mergeCell ref="A272:A277"/>
    <mergeCell ref="B272:B277"/>
    <mergeCell ref="C272:C277"/>
    <mergeCell ref="A242:A247"/>
    <mergeCell ref="B242:B247"/>
    <mergeCell ref="C242:C247"/>
    <mergeCell ref="A266:A271"/>
    <mergeCell ref="B266:B271"/>
    <mergeCell ref="C266:C271"/>
    <mergeCell ref="A290:A295"/>
    <mergeCell ref="B290:B295"/>
    <mergeCell ref="C290:C295"/>
    <mergeCell ref="A284:A289"/>
    <mergeCell ref="B284:B289"/>
    <mergeCell ref="C284:C289"/>
    <mergeCell ref="A278:A283"/>
    <mergeCell ref="B278:B283"/>
    <mergeCell ref="C278:C283"/>
    <mergeCell ref="A296:A301"/>
    <mergeCell ref="B296:B301"/>
    <mergeCell ref="C296:C301"/>
    <mergeCell ref="A302:A307"/>
    <mergeCell ref="B302:B307"/>
    <mergeCell ref="C302:C307"/>
    <mergeCell ref="A170:A175"/>
    <mergeCell ref="B170:B175"/>
    <mergeCell ref="C170:C175"/>
    <mergeCell ref="A248:A253"/>
    <mergeCell ref="B248:B253"/>
    <mergeCell ref="C248:C253"/>
    <mergeCell ref="A254:A259"/>
    <mergeCell ref="B254:B259"/>
    <mergeCell ref="C254:C259"/>
    <mergeCell ref="A260:A265"/>
    <mergeCell ref="B260:B265"/>
    <mergeCell ref="C260:C265"/>
    <mergeCell ref="A224:A229"/>
    <mergeCell ref="B224:B229"/>
    <mergeCell ref="C224:C229"/>
    <mergeCell ref="A230:A235"/>
    <mergeCell ref="B230:B235"/>
    <mergeCell ref="C230:C235"/>
  </mergeCells>
  <pageMargins left="0.51181102362204722" right="0.31496062992125984" top="0.74803149606299213" bottom="0.39370078740157483" header="0.31496062992125984" footer="0.39370078740157483"/>
  <pageSetup paperSize="9" scale="53" fitToHeight="0" orientation="portrait" blackAndWhite="1" useFirstPageNumber="1" r:id="rId1"/>
  <rowBreaks count="1" manualBreakCount="1">
    <brk id="15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8"/>
  <sheetViews>
    <sheetView view="pageBreakPreview" topLeftCell="A7" zoomScale="80" zoomScaleNormal="80" zoomScaleSheetLayoutView="80" workbookViewId="0">
      <pane xSplit="4" topLeftCell="E1" activePane="topRight" state="frozen"/>
      <selection pane="topRight" activeCell="H57" sqref="H57"/>
    </sheetView>
  </sheetViews>
  <sheetFormatPr defaultRowHeight="15" x14ac:dyDescent="0.25"/>
  <cols>
    <col min="1" max="1" width="5.28515625" style="6" customWidth="1"/>
    <col min="2" max="2" width="16.85546875" style="6" customWidth="1"/>
    <col min="3" max="3" width="27.28515625" style="6" customWidth="1"/>
    <col min="4" max="4" width="33.85546875" style="6" customWidth="1"/>
    <col min="5" max="5" width="14.7109375" style="2" customWidth="1"/>
    <col min="6" max="6" width="15.28515625" style="1" customWidth="1"/>
    <col min="7" max="7" width="15.7109375" style="2" customWidth="1"/>
    <col min="8" max="9" width="15.7109375" style="1" customWidth="1"/>
    <col min="10" max="10" width="17.5703125" style="2" customWidth="1"/>
    <col min="11" max="11" width="15" style="6" bestFit="1" customWidth="1"/>
    <col min="12" max="12" width="13" style="6" customWidth="1"/>
    <col min="13" max="13" width="11" style="6" bestFit="1" customWidth="1"/>
    <col min="14" max="14" width="11.140625" style="6" customWidth="1"/>
    <col min="15" max="16384" width="9.140625" style="6"/>
  </cols>
  <sheetData>
    <row r="1" spans="1:21" x14ac:dyDescent="0.25">
      <c r="F1" s="2"/>
      <c r="I1" s="2"/>
      <c r="J1" s="6"/>
    </row>
    <row r="2" spans="1:21" x14ac:dyDescent="0.25">
      <c r="F2" s="2"/>
      <c r="H2" s="6" t="s">
        <v>58</v>
      </c>
      <c r="J2" s="6"/>
    </row>
    <row r="3" spans="1:21" x14ac:dyDescent="0.25">
      <c r="F3" s="2"/>
      <c r="H3" s="6" t="s">
        <v>35</v>
      </c>
      <c r="J3" s="6"/>
    </row>
    <row r="4" spans="1:21" x14ac:dyDescent="0.25">
      <c r="F4" s="2"/>
      <c r="H4" s="6" t="s">
        <v>37</v>
      </c>
      <c r="J4" s="6"/>
    </row>
    <row r="5" spans="1:21" x14ac:dyDescent="0.25">
      <c r="F5" s="2"/>
      <c r="H5" s="6" t="s">
        <v>38</v>
      </c>
      <c r="J5" s="6"/>
    </row>
    <row r="6" spans="1:21" x14ac:dyDescent="0.25">
      <c r="F6" s="2"/>
      <c r="H6" s="24" t="s">
        <v>60</v>
      </c>
      <c r="I6" s="24"/>
      <c r="J6" s="6"/>
    </row>
    <row r="7" spans="1:21" x14ac:dyDescent="0.25">
      <c r="F7" s="2"/>
      <c r="H7" s="24" t="s">
        <v>148</v>
      </c>
      <c r="I7" s="24"/>
      <c r="J7" s="6"/>
    </row>
    <row r="8" spans="1:21" x14ac:dyDescent="0.25">
      <c r="F8" s="2"/>
      <c r="J8" s="24"/>
    </row>
    <row r="9" spans="1:21" ht="18.75" x14ac:dyDescent="0.3">
      <c r="A9" s="126" t="s">
        <v>146</v>
      </c>
      <c r="B9" s="126"/>
      <c r="C9" s="126"/>
      <c r="D9" s="126"/>
      <c r="E9" s="126"/>
      <c r="F9" s="126"/>
      <c r="G9" s="126"/>
      <c r="H9" s="126"/>
      <c r="I9" s="126"/>
      <c r="J9" s="126"/>
    </row>
    <row r="10" spans="1:21" ht="18.75" x14ac:dyDescent="0.3">
      <c r="A10" s="126" t="s">
        <v>147</v>
      </c>
      <c r="B10" s="126"/>
      <c r="C10" s="126"/>
      <c r="D10" s="126"/>
      <c r="E10" s="126"/>
      <c r="F10" s="126"/>
      <c r="G10" s="126"/>
      <c r="H10" s="126"/>
      <c r="I10" s="126"/>
      <c r="J10" s="126"/>
    </row>
    <row r="11" spans="1:21" ht="21.75" customHeight="1" x14ac:dyDescent="0.25">
      <c r="F11" s="2"/>
    </row>
    <row r="12" spans="1:21" ht="15.75" customHeight="1" x14ac:dyDescent="0.3">
      <c r="A12" s="126" t="s">
        <v>42</v>
      </c>
      <c r="B12" s="126"/>
      <c r="C12" s="126"/>
      <c r="D12" s="126"/>
      <c r="E12" s="126"/>
      <c r="F12" s="126"/>
      <c r="G12" s="126"/>
      <c r="H12" s="126"/>
      <c r="I12" s="126"/>
      <c r="J12" s="126"/>
    </row>
    <row r="13" spans="1:21" ht="19.5" customHeight="1" x14ac:dyDescent="0.25">
      <c r="F13" s="2"/>
    </row>
    <row r="14" spans="1:21" ht="18" customHeight="1" x14ac:dyDescent="0.25">
      <c r="A14" s="98" t="s">
        <v>0</v>
      </c>
      <c r="B14" s="101" t="s">
        <v>1</v>
      </c>
      <c r="C14" s="98" t="s">
        <v>5</v>
      </c>
      <c r="D14" s="98" t="s">
        <v>15</v>
      </c>
      <c r="E14" s="127" t="s">
        <v>30</v>
      </c>
      <c r="F14" s="127"/>
      <c r="G14" s="127"/>
      <c r="H14" s="127"/>
      <c r="I14" s="127"/>
      <c r="J14" s="127"/>
    </row>
    <row r="15" spans="1:21" ht="45" customHeight="1" x14ac:dyDescent="0.25">
      <c r="A15" s="98"/>
      <c r="B15" s="101"/>
      <c r="C15" s="98"/>
      <c r="D15" s="98"/>
      <c r="E15" s="4" t="s">
        <v>62</v>
      </c>
      <c r="F15" s="4" t="s">
        <v>44</v>
      </c>
      <c r="G15" s="4" t="s">
        <v>45</v>
      </c>
      <c r="H15" s="4" t="s">
        <v>46</v>
      </c>
      <c r="I15" s="4" t="s">
        <v>47</v>
      </c>
      <c r="J15" s="7" t="s">
        <v>3</v>
      </c>
    </row>
    <row r="16" spans="1:21" x14ac:dyDescent="0.25">
      <c r="A16" s="93"/>
      <c r="B16" s="111" t="s">
        <v>31</v>
      </c>
      <c r="C16" s="93" t="s">
        <v>48</v>
      </c>
      <c r="D16" s="73" t="s">
        <v>6</v>
      </c>
      <c r="E16" s="15">
        <f>E17+E18+E19</f>
        <v>553197.70900000003</v>
      </c>
      <c r="F16" s="15">
        <f>F17+F18+F19</f>
        <v>621542.14700000011</v>
      </c>
      <c r="G16" s="34">
        <f>G17+G18+G19</f>
        <v>597938.39999999991</v>
      </c>
      <c r="H16" s="77">
        <v>579823.5</v>
      </c>
      <c r="I16" s="77">
        <v>570689.1</v>
      </c>
      <c r="J16" s="34">
        <f>SUM(E16:I16)</f>
        <v>2923190.8560000001</v>
      </c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14" x14ac:dyDescent="0.25">
      <c r="A17" s="93"/>
      <c r="B17" s="111"/>
      <c r="C17" s="93"/>
      <c r="D17" s="72" t="s">
        <v>16</v>
      </c>
      <c r="E17" s="16">
        <f>E177+E53</f>
        <v>30419.769999999997</v>
      </c>
      <c r="F17" s="16">
        <f>F177+F53+F111+F285+F291+F297</f>
        <v>34937.337</v>
      </c>
      <c r="G17" s="16">
        <f>G177+G53+G111+G285</f>
        <v>34108.9</v>
      </c>
      <c r="H17" s="53">
        <v>39827.629999999997</v>
      </c>
      <c r="I17" s="53">
        <v>340164.93</v>
      </c>
      <c r="J17" s="34">
        <f>SUM(E17:I17)</f>
        <v>479458.56699999998</v>
      </c>
      <c r="K17" s="3"/>
      <c r="L17" s="3"/>
      <c r="M17" s="3"/>
    </row>
    <row r="18" spans="1:14" x14ac:dyDescent="0.25">
      <c r="A18" s="93"/>
      <c r="B18" s="111"/>
      <c r="C18" s="93"/>
      <c r="D18" s="72" t="s">
        <v>17</v>
      </c>
      <c r="E18" s="16">
        <f>E24+E34+E42+E54+E66+E77+E87+E100+E112+E178+E184+E190+E202</f>
        <v>273374.73</v>
      </c>
      <c r="F18" s="16">
        <f>F24+F34+F42+F54+F66+F77+F87+F100+F112+F178+F184+F190+F202+F154+F196+F274+F280+F286+F292+F298</f>
        <v>303952.11700000003</v>
      </c>
      <c r="G18" s="16">
        <f>G24+G34+G42+G54+G66+G77+G87+G100+G112+G178+G184+G190+G202+G154+G280+G286+G292+G298+G274</f>
        <v>300914.50999999989</v>
      </c>
      <c r="H18" s="53">
        <v>294067.42</v>
      </c>
      <c r="I18" s="53">
        <v>295381.52</v>
      </c>
      <c r="J18" s="34">
        <f>SUM(E18:I18)</f>
        <v>1467690.297</v>
      </c>
      <c r="K18" s="3"/>
      <c r="L18" s="3"/>
      <c r="M18" s="3"/>
    </row>
    <row r="19" spans="1:14" ht="15" customHeight="1" x14ac:dyDescent="0.25">
      <c r="A19" s="93"/>
      <c r="B19" s="111"/>
      <c r="C19" s="93"/>
      <c r="D19" s="72" t="s">
        <v>18</v>
      </c>
      <c r="E19" s="16">
        <f>E26+E36+E44+E55+E67+E80+E90+E101+E107+E114+E155+E179+E61+E197+E203</f>
        <v>249403.209</v>
      </c>
      <c r="F19" s="16">
        <f>F26+F36+F44+F55+F67+F80+F90+F101+F107+F114+F155+F179+F61+F197+F203+F185+F191+F275+F269+F287+F293+F299</f>
        <v>282652.69300000003</v>
      </c>
      <c r="G19" s="16">
        <f>G26+G36+G44+G55+G67+G80+G90+G101+G107+G114+G155+G179+G61+G197+G203+G275+G281+G287+G293+G299</f>
        <v>262914.99000000005</v>
      </c>
      <c r="H19" s="53">
        <v>244928.45</v>
      </c>
      <c r="I19" s="53">
        <v>241142.65</v>
      </c>
      <c r="J19" s="34">
        <f>SUM(E19:I19)</f>
        <v>1281041.9919999999</v>
      </c>
      <c r="L19" s="3"/>
      <c r="M19" s="3"/>
    </row>
    <row r="20" spans="1:14" ht="31.5" customHeight="1" x14ac:dyDescent="0.25">
      <c r="A20" s="93"/>
      <c r="B20" s="111"/>
      <c r="C20" s="93"/>
      <c r="D20" s="72" t="s">
        <v>19</v>
      </c>
      <c r="E20" s="16" t="s">
        <v>14</v>
      </c>
      <c r="F20" s="16" t="s">
        <v>14</v>
      </c>
      <c r="G20" s="16" t="s">
        <v>14</v>
      </c>
      <c r="H20" s="16" t="s">
        <v>14</v>
      </c>
      <c r="I20" s="16" t="s">
        <v>14</v>
      </c>
      <c r="J20" s="15">
        <f t="shared" ref="J20:J83" si="0">SUM(E20:I20)</f>
        <v>0</v>
      </c>
    </row>
    <row r="21" spans="1:14" ht="17.25" customHeight="1" x14ac:dyDescent="0.25">
      <c r="A21" s="93"/>
      <c r="B21" s="111"/>
      <c r="C21" s="93"/>
      <c r="D21" s="72" t="s">
        <v>28</v>
      </c>
      <c r="E21" s="17" t="s">
        <v>14</v>
      </c>
      <c r="F21" s="17" t="s">
        <v>14</v>
      </c>
      <c r="G21" s="17" t="s">
        <v>14</v>
      </c>
      <c r="H21" s="17" t="s">
        <v>14</v>
      </c>
      <c r="I21" s="17" t="s">
        <v>14</v>
      </c>
      <c r="J21" s="15">
        <f t="shared" si="0"/>
        <v>0</v>
      </c>
    </row>
    <row r="22" spans="1:14" ht="4.5" hidden="1" customHeight="1" x14ac:dyDescent="0.25">
      <c r="A22" s="91">
        <v>1</v>
      </c>
      <c r="B22" s="111" t="s">
        <v>9</v>
      </c>
      <c r="C22" s="93" t="s">
        <v>10</v>
      </c>
      <c r="D22" s="73" t="s">
        <v>6</v>
      </c>
      <c r="E22" s="16">
        <f>E24+E26</f>
        <v>226333.10700000002</v>
      </c>
      <c r="F22" s="16">
        <f>F24+F26</f>
        <v>247873.16400000002</v>
      </c>
      <c r="G22" s="16">
        <f>G24+G26</f>
        <v>237192.196</v>
      </c>
      <c r="H22" s="16">
        <f>H24+H26</f>
        <v>212532.9</v>
      </c>
      <c r="I22" s="16">
        <f>I24+I26</f>
        <v>212532.9</v>
      </c>
      <c r="J22" s="15">
        <f t="shared" si="0"/>
        <v>1136464.267</v>
      </c>
    </row>
    <row r="23" spans="1:14" hidden="1" x14ac:dyDescent="0.25">
      <c r="A23" s="91"/>
      <c r="B23" s="111"/>
      <c r="C23" s="93"/>
      <c r="D23" s="72" t="s">
        <v>16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5">
        <f t="shared" si="0"/>
        <v>0</v>
      </c>
    </row>
    <row r="24" spans="1:14" hidden="1" x14ac:dyDescent="0.25">
      <c r="A24" s="91"/>
      <c r="B24" s="111"/>
      <c r="C24" s="93"/>
      <c r="D24" s="72" t="s">
        <v>17</v>
      </c>
      <c r="E24" s="16">
        <f>SUM(E25:E25)</f>
        <v>86833.5</v>
      </c>
      <c r="F24" s="16">
        <f>SUM(F25:F25)</f>
        <v>90524.6</v>
      </c>
      <c r="G24" s="16">
        <f>SUM(G25:G25)</f>
        <v>90954.6</v>
      </c>
      <c r="H24" s="16">
        <f>SUM(H25:H25)</f>
        <v>89374.7</v>
      </c>
      <c r="I24" s="16">
        <f>SUM(I25:I25)</f>
        <v>89374.7</v>
      </c>
      <c r="J24" s="15">
        <f t="shared" si="0"/>
        <v>447062.10000000003</v>
      </c>
    </row>
    <row r="25" spans="1:14" ht="106.5" hidden="1" customHeight="1" x14ac:dyDescent="0.25">
      <c r="A25" s="91"/>
      <c r="B25" s="111"/>
      <c r="C25" s="93"/>
      <c r="D25" s="5" t="s">
        <v>21</v>
      </c>
      <c r="E25" s="16">
        <v>86833.5</v>
      </c>
      <c r="F25" s="16">
        <v>90524.6</v>
      </c>
      <c r="G25" s="16">
        <v>90954.6</v>
      </c>
      <c r="H25" s="16">
        <v>89374.7</v>
      </c>
      <c r="I25" s="16">
        <v>89374.7</v>
      </c>
      <c r="J25" s="15">
        <f t="shared" si="0"/>
        <v>447062.10000000003</v>
      </c>
    </row>
    <row r="26" spans="1:14" hidden="1" x14ac:dyDescent="0.25">
      <c r="A26" s="91"/>
      <c r="B26" s="111"/>
      <c r="C26" s="93"/>
      <c r="D26" s="72" t="s">
        <v>18</v>
      </c>
      <c r="E26" s="16">
        <f>SUM(E27:E31)</f>
        <v>139499.60700000002</v>
      </c>
      <c r="F26" s="16">
        <f>SUM(F27:F31)</f>
        <v>157348.56400000001</v>
      </c>
      <c r="G26" s="16">
        <f>SUM(G27:G31)</f>
        <v>146237.59599999999</v>
      </c>
      <c r="H26" s="16">
        <f t="shared" ref="H26:I26" si="1">SUM(H27:H31)</f>
        <v>123158.2</v>
      </c>
      <c r="I26" s="16">
        <f t="shared" si="1"/>
        <v>123158.2</v>
      </c>
      <c r="J26" s="15">
        <f t="shared" si="0"/>
        <v>689402.1669999999</v>
      </c>
    </row>
    <row r="27" spans="1:14" hidden="1" x14ac:dyDescent="0.25">
      <c r="A27" s="91"/>
      <c r="B27" s="111"/>
      <c r="C27" s="93"/>
      <c r="D27" s="5" t="s">
        <v>23</v>
      </c>
      <c r="E27" s="33">
        <v>52107.137000000002</v>
      </c>
      <c r="F27" s="16">
        <v>54511.542000000001</v>
      </c>
      <c r="G27" s="16">
        <v>63858</v>
      </c>
      <c r="H27" s="16">
        <v>46367.6</v>
      </c>
      <c r="I27" s="16">
        <v>46367.6</v>
      </c>
      <c r="J27" s="15">
        <f t="shared" si="0"/>
        <v>263211.87900000002</v>
      </c>
    </row>
    <row r="28" spans="1:14" ht="30" hidden="1" x14ac:dyDescent="0.25">
      <c r="A28" s="91"/>
      <c r="B28" s="111"/>
      <c r="C28" s="93"/>
      <c r="D28" s="5" t="s">
        <v>29</v>
      </c>
      <c r="E28" s="16">
        <v>26250.9</v>
      </c>
      <c r="F28" s="16">
        <v>33450.199999999997</v>
      </c>
      <c r="G28" s="16">
        <v>25881.9</v>
      </c>
      <c r="H28" s="16">
        <v>17673.5</v>
      </c>
      <c r="I28" s="16">
        <v>17673.5</v>
      </c>
      <c r="J28" s="15">
        <f t="shared" si="0"/>
        <v>120930</v>
      </c>
    </row>
    <row r="29" spans="1:14" ht="30" hidden="1" x14ac:dyDescent="0.25">
      <c r="A29" s="91"/>
      <c r="B29" s="111"/>
      <c r="C29" s="93"/>
      <c r="D29" s="5" t="s">
        <v>22</v>
      </c>
      <c r="E29" s="16">
        <v>846.43600000000004</v>
      </c>
      <c r="F29" s="16">
        <v>820.96100000000001</v>
      </c>
      <c r="G29" s="16">
        <v>407</v>
      </c>
      <c r="H29" s="16">
        <v>1090</v>
      </c>
      <c r="I29" s="16">
        <v>1090</v>
      </c>
      <c r="J29" s="15">
        <f t="shared" si="0"/>
        <v>4254.3969999999999</v>
      </c>
    </row>
    <row r="30" spans="1:14" ht="30" hidden="1" x14ac:dyDescent="0.25">
      <c r="A30" s="91"/>
      <c r="B30" s="111"/>
      <c r="C30" s="93"/>
      <c r="D30" s="5" t="s">
        <v>32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5">
        <f t="shared" si="0"/>
        <v>0</v>
      </c>
    </row>
    <row r="31" spans="1:14" hidden="1" x14ac:dyDescent="0.25">
      <c r="A31" s="91"/>
      <c r="B31" s="111"/>
      <c r="C31" s="93"/>
      <c r="D31" s="5" t="s">
        <v>24</v>
      </c>
      <c r="E31" s="32">
        <v>60295.133999999998</v>
      </c>
      <c r="F31" s="17">
        <v>68565.861000000004</v>
      </c>
      <c r="G31" s="17">
        <v>56090.696000000004</v>
      </c>
      <c r="H31" s="17">
        <v>58027.1</v>
      </c>
      <c r="I31" s="17">
        <v>58027.1</v>
      </c>
      <c r="J31" s="15">
        <f t="shared" si="0"/>
        <v>301005.891</v>
      </c>
      <c r="K31" s="58"/>
    </row>
    <row r="32" spans="1:14" hidden="1" x14ac:dyDescent="0.25">
      <c r="A32" s="91">
        <v>2</v>
      </c>
      <c r="B32" s="111" t="s">
        <v>9</v>
      </c>
      <c r="C32" s="93" t="s">
        <v>11</v>
      </c>
      <c r="D32" s="73" t="s">
        <v>6</v>
      </c>
      <c r="E32" s="16">
        <f>E34+E36</f>
        <v>159631</v>
      </c>
      <c r="F32" s="16">
        <f>F34+F36</f>
        <v>177367</v>
      </c>
      <c r="G32" s="16">
        <f t="shared" ref="G32:I32" si="2">G34+G36</f>
        <v>173869</v>
      </c>
      <c r="H32" s="16">
        <f t="shared" si="2"/>
        <v>159206</v>
      </c>
      <c r="I32" s="16">
        <f t="shared" si="2"/>
        <v>159206</v>
      </c>
      <c r="J32" s="15">
        <f t="shared" si="0"/>
        <v>829279</v>
      </c>
      <c r="M32" s="3"/>
      <c r="N32" s="3"/>
    </row>
    <row r="33" spans="1:13" hidden="1" x14ac:dyDescent="0.25">
      <c r="A33" s="91"/>
      <c r="B33" s="111"/>
      <c r="C33" s="93"/>
      <c r="D33" s="72" t="s">
        <v>16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5">
        <f t="shared" si="0"/>
        <v>0</v>
      </c>
    </row>
    <row r="34" spans="1:13" hidden="1" x14ac:dyDescent="0.25">
      <c r="A34" s="91"/>
      <c r="B34" s="111"/>
      <c r="C34" s="93"/>
      <c r="D34" s="72" t="s">
        <v>17</v>
      </c>
      <c r="E34" s="16">
        <f>E35</f>
        <v>159631</v>
      </c>
      <c r="F34" s="16">
        <f t="shared" ref="F34:I34" si="3">F35</f>
        <v>177367</v>
      </c>
      <c r="G34" s="16">
        <f t="shared" si="3"/>
        <v>173869</v>
      </c>
      <c r="H34" s="16">
        <f t="shared" si="3"/>
        <v>159206</v>
      </c>
      <c r="I34" s="16">
        <f t="shared" si="3"/>
        <v>159206</v>
      </c>
      <c r="J34" s="15">
        <f t="shared" si="0"/>
        <v>829279</v>
      </c>
    </row>
    <row r="35" spans="1:13" ht="120.75" hidden="1" customHeight="1" x14ac:dyDescent="0.25">
      <c r="A35" s="91"/>
      <c r="B35" s="111"/>
      <c r="C35" s="93"/>
      <c r="D35" s="5" t="s">
        <v>39</v>
      </c>
      <c r="E35" s="16">
        <v>159631</v>
      </c>
      <c r="F35" s="16">
        <v>177367</v>
      </c>
      <c r="G35" s="16">
        <v>173869</v>
      </c>
      <c r="H35" s="16">
        <v>159206</v>
      </c>
      <c r="I35" s="16">
        <v>159206</v>
      </c>
      <c r="J35" s="15">
        <f t="shared" si="0"/>
        <v>829279</v>
      </c>
    </row>
    <row r="36" spans="1:13" hidden="1" x14ac:dyDescent="0.25">
      <c r="A36" s="91"/>
      <c r="B36" s="111"/>
      <c r="C36" s="93"/>
      <c r="D36" s="72" t="s">
        <v>18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5">
        <f t="shared" si="0"/>
        <v>0</v>
      </c>
    </row>
    <row r="37" spans="1:13" ht="107.25" hidden="1" customHeight="1" x14ac:dyDescent="0.25">
      <c r="A37" s="91"/>
      <c r="B37" s="111"/>
      <c r="C37" s="93"/>
      <c r="D37" s="5" t="s">
        <v>33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f t="shared" si="0"/>
        <v>0</v>
      </c>
    </row>
    <row r="38" spans="1:13" ht="34.5" hidden="1" customHeight="1" x14ac:dyDescent="0.25">
      <c r="A38" s="91"/>
      <c r="B38" s="111"/>
      <c r="C38" s="93"/>
      <c r="D38" s="72" t="s">
        <v>19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5">
        <f t="shared" si="0"/>
        <v>0</v>
      </c>
    </row>
    <row r="39" spans="1:13" ht="16.5" hidden="1" customHeight="1" x14ac:dyDescent="0.25">
      <c r="A39" s="91"/>
      <c r="B39" s="111"/>
      <c r="C39" s="93"/>
      <c r="D39" s="72" t="s">
        <v>28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5">
        <f t="shared" si="0"/>
        <v>0</v>
      </c>
    </row>
    <row r="40" spans="1:13" ht="15" hidden="1" customHeight="1" x14ac:dyDescent="0.25">
      <c r="A40" s="85">
        <v>3</v>
      </c>
      <c r="B40" s="128" t="s">
        <v>9</v>
      </c>
      <c r="C40" s="88" t="s">
        <v>53</v>
      </c>
      <c r="D40" s="73" t="s">
        <v>6</v>
      </c>
      <c r="E40" s="16">
        <f>E42+E44</f>
        <v>67538.002999999997</v>
      </c>
      <c r="F40" s="16">
        <f>F42+F44</f>
        <v>81073.368000000002</v>
      </c>
      <c r="G40" s="16">
        <f>G42+G44</f>
        <v>68138.406000000003</v>
      </c>
      <c r="H40" s="16">
        <f t="shared" ref="H40:I40" si="4">H42+H44</f>
        <v>57942.400000000001</v>
      </c>
      <c r="I40" s="16">
        <f t="shared" si="4"/>
        <v>57942.400000000001</v>
      </c>
      <c r="J40" s="15">
        <f t="shared" si="0"/>
        <v>332634.57700000005</v>
      </c>
      <c r="M40" s="3"/>
    </row>
    <row r="41" spans="1:13" hidden="1" x14ac:dyDescent="0.25">
      <c r="A41" s="86"/>
      <c r="B41" s="129"/>
      <c r="C41" s="89"/>
      <c r="D41" s="72" t="s">
        <v>16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5">
        <f t="shared" si="0"/>
        <v>0</v>
      </c>
    </row>
    <row r="42" spans="1:13" hidden="1" x14ac:dyDescent="0.25">
      <c r="A42" s="86"/>
      <c r="B42" s="129"/>
      <c r="C42" s="89"/>
      <c r="D42" s="72" t="s">
        <v>17</v>
      </c>
      <c r="E42" s="16">
        <v>209.5</v>
      </c>
      <c r="F42" s="16">
        <f>F43</f>
        <v>311.5</v>
      </c>
      <c r="G42" s="16">
        <f t="shared" ref="G42:I42" si="5">G43</f>
        <v>387.1</v>
      </c>
      <c r="H42" s="16">
        <f t="shared" si="5"/>
        <v>228.6</v>
      </c>
      <c r="I42" s="16">
        <f t="shared" si="5"/>
        <v>228.6</v>
      </c>
      <c r="J42" s="15">
        <f t="shared" si="0"/>
        <v>1365.3</v>
      </c>
    </row>
    <row r="43" spans="1:13" ht="75" hidden="1" x14ac:dyDescent="0.25">
      <c r="A43" s="86"/>
      <c r="B43" s="129"/>
      <c r="C43" s="89"/>
      <c r="D43" s="5" t="s">
        <v>121</v>
      </c>
      <c r="E43" s="16"/>
      <c r="F43" s="16">
        <v>311.5</v>
      </c>
      <c r="G43" s="16">
        <v>387.1</v>
      </c>
      <c r="H43" s="16">
        <v>228.6</v>
      </c>
      <c r="I43" s="16">
        <v>228.6</v>
      </c>
      <c r="J43" s="15">
        <f t="shared" si="0"/>
        <v>1155.8</v>
      </c>
    </row>
    <row r="44" spans="1:13" ht="15" hidden="1" customHeight="1" x14ac:dyDescent="0.25">
      <c r="A44" s="86"/>
      <c r="B44" s="129"/>
      <c r="C44" s="89"/>
      <c r="D44" s="72" t="s">
        <v>18</v>
      </c>
      <c r="E44" s="16">
        <f>SUM(E45:E49)</f>
        <v>67328.502999999997</v>
      </c>
      <c r="F44" s="16">
        <f>SUM(F45:F49)</f>
        <v>80761.868000000002</v>
      </c>
      <c r="G44" s="16">
        <f>SUM(G45:G49)</f>
        <v>67751.305999999997</v>
      </c>
      <c r="H44" s="16">
        <f t="shared" ref="H44:I44" si="6">SUM(H45:H49)</f>
        <v>57713.8</v>
      </c>
      <c r="I44" s="16">
        <f t="shared" si="6"/>
        <v>57713.8</v>
      </c>
      <c r="J44" s="15">
        <f t="shared" si="0"/>
        <v>331269.27699999994</v>
      </c>
    </row>
    <row r="45" spans="1:13" ht="21" hidden="1" customHeight="1" x14ac:dyDescent="0.25">
      <c r="A45" s="86"/>
      <c r="B45" s="129"/>
      <c r="C45" s="89"/>
      <c r="D45" s="5" t="s">
        <v>23</v>
      </c>
      <c r="E45" s="16">
        <v>8091.1</v>
      </c>
      <c r="F45" s="16">
        <v>9288.2999999999993</v>
      </c>
      <c r="G45" s="16">
        <v>10793.1</v>
      </c>
      <c r="H45" s="16">
        <v>7067.9</v>
      </c>
      <c r="I45" s="16">
        <v>7067.9</v>
      </c>
      <c r="J45" s="15">
        <f t="shared" si="0"/>
        <v>42308.3</v>
      </c>
    </row>
    <row r="46" spans="1:13" ht="31.5" hidden="1" customHeight="1" x14ac:dyDescent="0.25">
      <c r="A46" s="86"/>
      <c r="B46" s="129"/>
      <c r="C46" s="89"/>
      <c r="D46" s="5" t="s">
        <v>22</v>
      </c>
      <c r="E46" s="16">
        <v>1865.627</v>
      </c>
      <c r="F46" s="16">
        <v>1702.326</v>
      </c>
      <c r="G46" s="16">
        <v>2098</v>
      </c>
      <c r="H46" s="16">
        <v>1429.9</v>
      </c>
      <c r="I46" s="16">
        <v>1429.9</v>
      </c>
      <c r="J46" s="15">
        <f t="shared" si="0"/>
        <v>8525.7529999999988</v>
      </c>
    </row>
    <row r="47" spans="1:13" ht="31.5" hidden="1" customHeight="1" x14ac:dyDescent="0.25">
      <c r="A47" s="86"/>
      <c r="B47" s="129"/>
      <c r="C47" s="89"/>
      <c r="D47" s="5" t="s">
        <v>32</v>
      </c>
      <c r="E47" s="16">
        <v>0</v>
      </c>
      <c r="F47" s="16">
        <v>4519.7</v>
      </c>
      <c r="G47" s="16">
        <v>0</v>
      </c>
      <c r="H47" s="16">
        <v>0</v>
      </c>
      <c r="I47" s="16">
        <v>0</v>
      </c>
      <c r="J47" s="15">
        <f t="shared" si="0"/>
        <v>4519.7</v>
      </c>
    </row>
    <row r="48" spans="1:13" ht="30" hidden="1" x14ac:dyDescent="0.25">
      <c r="A48" s="86"/>
      <c r="B48" s="129"/>
      <c r="C48" s="89"/>
      <c r="D48" s="5" t="s">
        <v>29</v>
      </c>
      <c r="E48" s="16">
        <v>3907.4</v>
      </c>
      <c r="F48" s="16">
        <v>4811.3999999999996</v>
      </c>
      <c r="G48" s="16">
        <v>4374.3999999999996</v>
      </c>
      <c r="H48" s="16">
        <v>2694.1</v>
      </c>
      <c r="I48" s="16">
        <v>2694.1</v>
      </c>
      <c r="J48" s="15">
        <f t="shared" si="0"/>
        <v>18481.399999999998</v>
      </c>
    </row>
    <row r="49" spans="1:10" hidden="1" x14ac:dyDescent="0.25">
      <c r="A49" s="86"/>
      <c r="B49" s="129"/>
      <c r="C49" s="89"/>
      <c r="D49" s="5" t="s">
        <v>24</v>
      </c>
      <c r="E49" s="16">
        <v>53464.375999999997</v>
      </c>
      <c r="F49" s="16">
        <v>60440.142</v>
      </c>
      <c r="G49" s="33">
        <v>50485.805999999997</v>
      </c>
      <c r="H49" s="33">
        <v>46521.9</v>
      </c>
      <c r="I49" s="33">
        <v>46521.9</v>
      </c>
      <c r="J49" s="15">
        <f t="shared" si="0"/>
        <v>257434.12399999998</v>
      </c>
    </row>
    <row r="50" spans="1:10" ht="30" hidden="1" x14ac:dyDescent="0.25">
      <c r="A50" s="86"/>
      <c r="B50" s="129"/>
      <c r="C50" s="89"/>
      <c r="D50" s="72" t="s">
        <v>19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f t="shared" si="0"/>
        <v>0</v>
      </c>
    </row>
    <row r="51" spans="1:10" hidden="1" x14ac:dyDescent="0.25">
      <c r="A51" s="86"/>
      <c r="B51" s="129"/>
      <c r="C51" s="89"/>
      <c r="D51" s="72" t="s">
        <v>28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5">
        <f t="shared" si="0"/>
        <v>0</v>
      </c>
    </row>
    <row r="52" spans="1:10" ht="18.75" customHeight="1" x14ac:dyDescent="0.25">
      <c r="A52" s="124">
        <v>4</v>
      </c>
      <c r="B52" s="111" t="s">
        <v>9</v>
      </c>
      <c r="C52" s="93" t="s">
        <v>54</v>
      </c>
      <c r="D52" s="73" t="s">
        <v>6</v>
      </c>
      <c r="E52" s="16">
        <f>E53+E54+E55</f>
        <v>14857.2</v>
      </c>
      <c r="F52" s="16">
        <f>F53+F54+F55</f>
        <v>15248.5</v>
      </c>
      <c r="G52" s="16">
        <f t="shared" ref="G52:I52" si="7">G53+G54+G55</f>
        <v>15788.7</v>
      </c>
      <c r="H52" s="16">
        <f t="shared" si="7"/>
        <v>15788.7</v>
      </c>
      <c r="I52" s="16">
        <f t="shared" si="7"/>
        <v>16047.1</v>
      </c>
      <c r="J52" s="15">
        <f t="shared" si="0"/>
        <v>77730.200000000012</v>
      </c>
    </row>
    <row r="53" spans="1:10" ht="15.75" customHeight="1" x14ac:dyDescent="0.25">
      <c r="A53" s="124"/>
      <c r="B53" s="111"/>
      <c r="C53" s="93"/>
      <c r="D53" s="72" t="s">
        <v>16</v>
      </c>
      <c r="E53" s="16">
        <v>13973.17</v>
      </c>
      <c r="F53" s="16">
        <v>14190.2</v>
      </c>
      <c r="G53" s="16">
        <v>14691.2</v>
      </c>
      <c r="H53" s="33">
        <v>14691.2</v>
      </c>
      <c r="I53" s="33">
        <v>14774.2</v>
      </c>
      <c r="J53" s="15">
        <f t="shared" si="0"/>
        <v>72319.97</v>
      </c>
    </row>
    <row r="54" spans="1:10" ht="16.5" customHeight="1" x14ac:dyDescent="0.25">
      <c r="A54" s="124"/>
      <c r="B54" s="111"/>
      <c r="C54" s="93"/>
      <c r="D54" s="72" t="s">
        <v>17</v>
      </c>
      <c r="E54" s="16">
        <v>735.43</v>
      </c>
      <c r="F54" s="16">
        <v>905.8</v>
      </c>
      <c r="G54" s="16">
        <v>939.6</v>
      </c>
      <c r="H54" s="33">
        <v>939.6</v>
      </c>
      <c r="I54" s="33">
        <v>1112.4000000000001</v>
      </c>
      <c r="J54" s="15">
        <f t="shared" si="0"/>
        <v>4632.83</v>
      </c>
    </row>
    <row r="55" spans="1:10" ht="15" customHeight="1" x14ac:dyDescent="0.25">
      <c r="A55" s="124"/>
      <c r="B55" s="111"/>
      <c r="C55" s="93"/>
      <c r="D55" s="72" t="s">
        <v>18</v>
      </c>
      <c r="E55" s="16">
        <v>148.6</v>
      </c>
      <c r="F55" s="16">
        <v>152.5</v>
      </c>
      <c r="G55" s="16">
        <v>157.9</v>
      </c>
      <c r="H55" s="33">
        <v>157.9</v>
      </c>
      <c r="I55" s="33">
        <v>160.5</v>
      </c>
      <c r="J55" s="15">
        <f t="shared" si="0"/>
        <v>777.4</v>
      </c>
    </row>
    <row r="56" spans="1:10" ht="30" x14ac:dyDescent="0.25">
      <c r="A56" s="124"/>
      <c r="B56" s="111"/>
      <c r="C56" s="93"/>
      <c r="D56" s="72" t="s">
        <v>19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5">
        <f t="shared" si="0"/>
        <v>0</v>
      </c>
    </row>
    <row r="57" spans="1:10" ht="26.25" customHeight="1" x14ac:dyDescent="0.25">
      <c r="A57" s="124"/>
      <c r="B57" s="111"/>
      <c r="C57" s="93"/>
      <c r="D57" s="72" t="s">
        <v>28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5">
        <f t="shared" si="0"/>
        <v>0</v>
      </c>
    </row>
    <row r="58" spans="1:10" ht="38.25" hidden="1" customHeight="1" x14ac:dyDescent="0.25">
      <c r="A58" s="85">
        <v>5</v>
      </c>
      <c r="B58" s="118" t="s">
        <v>9</v>
      </c>
      <c r="C58" s="88" t="s">
        <v>55</v>
      </c>
      <c r="D58" s="73" t="s">
        <v>6</v>
      </c>
      <c r="E58" s="16">
        <f>E61</f>
        <v>1267.0029999999999</v>
      </c>
      <c r="F58" s="16">
        <f t="shared" ref="F58:I58" si="8">F61</f>
        <v>1532.8320000000001</v>
      </c>
      <c r="G58" s="16">
        <f t="shared" si="8"/>
        <v>2318.79</v>
      </c>
      <c r="H58" s="16">
        <f t="shared" si="8"/>
        <v>1534.4</v>
      </c>
      <c r="I58" s="16">
        <f t="shared" si="8"/>
        <v>1534.4</v>
      </c>
      <c r="J58" s="15">
        <f t="shared" si="0"/>
        <v>8187.4249999999993</v>
      </c>
    </row>
    <row r="59" spans="1:10" hidden="1" x14ac:dyDescent="0.25">
      <c r="A59" s="86"/>
      <c r="B59" s="119"/>
      <c r="C59" s="89"/>
      <c r="D59" s="72" t="s">
        <v>16</v>
      </c>
      <c r="E59" s="16"/>
      <c r="F59" s="16"/>
      <c r="G59" s="16"/>
      <c r="H59" s="16"/>
      <c r="I59" s="16"/>
      <c r="J59" s="15">
        <f t="shared" si="0"/>
        <v>0</v>
      </c>
    </row>
    <row r="60" spans="1:10" ht="21" hidden="1" customHeight="1" x14ac:dyDescent="0.25">
      <c r="A60" s="86"/>
      <c r="B60" s="119"/>
      <c r="C60" s="89"/>
      <c r="D60" s="72" t="s">
        <v>17</v>
      </c>
      <c r="E60" s="16"/>
      <c r="F60" s="16"/>
      <c r="G60" s="16"/>
      <c r="H60" s="16"/>
      <c r="I60" s="16"/>
      <c r="J60" s="15">
        <f t="shared" si="0"/>
        <v>0</v>
      </c>
    </row>
    <row r="61" spans="1:10" ht="15.75" hidden="1" customHeight="1" x14ac:dyDescent="0.25">
      <c r="A61" s="86"/>
      <c r="B61" s="119"/>
      <c r="C61" s="89"/>
      <c r="D61" s="72" t="s">
        <v>18</v>
      </c>
      <c r="E61" s="16">
        <v>1267.0029999999999</v>
      </c>
      <c r="F61" s="16">
        <v>1532.8320000000001</v>
      </c>
      <c r="G61" s="16">
        <v>2318.79</v>
      </c>
      <c r="H61" s="16">
        <v>1534.4</v>
      </c>
      <c r="I61" s="16">
        <v>1534.4</v>
      </c>
      <c r="J61" s="15">
        <f t="shared" si="0"/>
        <v>8187.4249999999993</v>
      </c>
    </row>
    <row r="62" spans="1:10" ht="16.5" hidden="1" customHeight="1" x14ac:dyDescent="0.25">
      <c r="A62" s="86"/>
      <c r="B62" s="119"/>
      <c r="C62" s="89"/>
      <c r="D62" s="72" t="s">
        <v>19</v>
      </c>
      <c r="E62" s="16"/>
      <c r="F62" s="16"/>
      <c r="G62" s="16"/>
      <c r="H62" s="16"/>
      <c r="I62" s="16"/>
      <c r="J62" s="15">
        <f t="shared" si="0"/>
        <v>0</v>
      </c>
    </row>
    <row r="63" spans="1:10" ht="16.5" hidden="1" customHeight="1" x14ac:dyDescent="0.25">
      <c r="A63" s="87"/>
      <c r="B63" s="120"/>
      <c r="C63" s="90"/>
      <c r="D63" s="72" t="s">
        <v>28</v>
      </c>
      <c r="E63" s="16"/>
      <c r="F63" s="16"/>
      <c r="G63" s="16"/>
      <c r="H63" s="16"/>
      <c r="I63" s="16"/>
      <c r="J63" s="15">
        <f t="shared" si="0"/>
        <v>0</v>
      </c>
    </row>
    <row r="64" spans="1:10" ht="17.25" hidden="1" customHeight="1" x14ac:dyDescent="0.25">
      <c r="A64" s="124">
        <v>6</v>
      </c>
      <c r="B64" s="111" t="s">
        <v>9</v>
      </c>
      <c r="C64" s="103" t="s">
        <v>34</v>
      </c>
      <c r="D64" s="73" t="s">
        <v>6</v>
      </c>
      <c r="E64" s="16">
        <f>E66+E67</f>
        <v>20893.947</v>
      </c>
      <c r="F64" s="16">
        <f>F66+F67</f>
        <v>21104.349000000002</v>
      </c>
      <c r="G64" s="16">
        <f>G66+G67</f>
        <v>22212.9</v>
      </c>
      <c r="H64" s="16">
        <f>H66+H67</f>
        <v>16773.8</v>
      </c>
      <c r="I64" s="16">
        <f>I66+I67</f>
        <v>16773.8</v>
      </c>
      <c r="J64" s="15">
        <f t="shared" si="0"/>
        <v>97758.796000000002</v>
      </c>
    </row>
    <row r="65" spans="1:14" ht="17.25" hidden="1" customHeight="1" x14ac:dyDescent="0.25">
      <c r="A65" s="124"/>
      <c r="B65" s="111"/>
      <c r="C65" s="103"/>
      <c r="D65" s="72" t="s">
        <v>16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5">
        <f t="shared" si="0"/>
        <v>0</v>
      </c>
    </row>
    <row r="66" spans="1:14" ht="15.75" hidden="1" customHeight="1" x14ac:dyDescent="0.25">
      <c r="A66" s="124"/>
      <c r="B66" s="111"/>
      <c r="C66" s="103"/>
      <c r="D66" s="72" t="s">
        <v>17</v>
      </c>
      <c r="E66" s="16"/>
      <c r="F66" s="16"/>
      <c r="G66" s="16"/>
      <c r="H66" s="16"/>
      <c r="I66" s="16"/>
      <c r="J66" s="15">
        <f t="shared" si="0"/>
        <v>0</v>
      </c>
    </row>
    <row r="67" spans="1:14" hidden="1" x14ac:dyDescent="0.25">
      <c r="A67" s="124"/>
      <c r="B67" s="111"/>
      <c r="C67" s="103"/>
      <c r="D67" s="72" t="s">
        <v>18</v>
      </c>
      <c r="E67" s="16">
        <f>SUM(E68:E72)</f>
        <v>20893.947</v>
      </c>
      <c r="F67" s="16">
        <f>SUM(F68:F72)</f>
        <v>21104.349000000002</v>
      </c>
      <c r="G67" s="16">
        <f t="shared" ref="G67:I67" si="9">SUM(G68:G72)</f>
        <v>22212.9</v>
      </c>
      <c r="H67" s="16">
        <f t="shared" si="9"/>
        <v>16773.8</v>
      </c>
      <c r="I67" s="16">
        <f t="shared" si="9"/>
        <v>16773.8</v>
      </c>
      <c r="J67" s="15">
        <f t="shared" si="0"/>
        <v>97758.796000000002</v>
      </c>
    </row>
    <row r="68" spans="1:14" hidden="1" x14ac:dyDescent="0.25">
      <c r="A68" s="124"/>
      <c r="B68" s="111"/>
      <c r="C68" s="103"/>
      <c r="D68" s="5" t="s">
        <v>23</v>
      </c>
      <c r="E68" s="16">
        <v>12416.1</v>
      </c>
      <c r="F68" s="16">
        <v>12289.6</v>
      </c>
      <c r="G68" s="16">
        <v>14684.5</v>
      </c>
      <c r="H68" s="16">
        <v>11228.6</v>
      </c>
      <c r="I68" s="16">
        <v>11228.6</v>
      </c>
      <c r="J68" s="15">
        <f t="shared" si="0"/>
        <v>61847.399999999994</v>
      </c>
    </row>
    <row r="69" spans="1:14" ht="30" hidden="1" x14ac:dyDescent="0.25">
      <c r="A69" s="124"/>
      <c r="B69" s="111"/>
      <c r="C69" s="103"/>
      <c r="D69" s="5" t="s">
        <v>22</v>
      </c>
      <c r="E69" s="16">
        <v>1.0629999999999999</v>
      </c>
      <c r="F69" s="16">
        <v>0.59699999999999998</v>
      </c>
      <c r="G69" s="16">
        <v>0</v>
      </c>
      <c r="H69" s="16">
        <v>2</v>
      </c>
      <c r="I69" s="16">
        <v>2</v>
      </c>
      <c r="J69" s="15">
        <f t="shared" si="0"/>
        <v>5.66</v>
      </c>
    </row>
    <row r="70" spans="1:14" ht="30" hidden="1" x14ac:dyDescent="0.25">
      <c r="A70" s="124"/>
      <c r="B70" s="111"/>
      <c r="C70" s="103"/>
      <c r="D70" s="5" t="s">
        <v>29</v>
      </c>
      <c r="E70" s="16">
        <v>6626.8</v>
      </c>
      <c r="F70" s="16">
        <v>6995.5</v>
      </c>
      <c r="G70" s="16">
        <v>5951.7</v>
      </c>
      <c r="H70" s="16">
        <v>4279.8999999999996</v>
      </c>
      <c r="I70" s="16">
        <v>4279.8999999999996</v>
      </c>
      <c r="J70" s="15">
        <f t="shared" si="0"/>
        <v>28133.800000000003</v>
      </c>
    </row>
    <row r="71" spans="1:14" ht="30" hidden="1" x14ac:dyDescent="0.25">
      <c r="A71" s="124"/>
      <c r="B71" s="111"/>
      <c r="C71" s="103"/>
      <c r="D71" s="5" t="s">
        <v>32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5">
        <f t="shared" si="0"/>
        <v>0</v>
      </c>
      <c r="K71" s="58"/>
    </row>
    <row r="72" spans="1:14" hidden="1" x14ac:dyDescent="0.25">
      <c r="A72" s="124"/>
      <c r="B72" s="111"/>
      <c r="C72" s="103"/>
      <c r="D72" s="5" t="s">
        <v>24</v>
      </c>
      <c r="E72" s="16">
        <v>1849.9839999999999</v>
      </c>
      <c r="F72" s="16">
        <v>1818.652</v>
      </c>
      <c r="G72" s="16">
        <v>1576.7</v>
      </c>
      <c r="H72" s="16">
        <v>1263.3</v>
      </c>
      <c r="I72" s="16">
        <v>1263.3</v>
      </c>
      <c r="J72" s="15">
        <f t="shared" si="0"/>
        <v>7771.9360000000006</v>
      </c>
    </row>
    <row r="73" spans="1:14" ht="30" hidden="1" x14ac:dyDescent="0.25">
      <c r="A73" s="124"/>
      <c r="B73" s="111"/>
      <c r="C73" s="103"/>
      <c r="D73" s="72" t="s">
        <v>19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5">
        <f t="shared" si="0"/>
        <v>0</v>
      </c>
    </row>
    <row r="74" spans="1:14" hidden="1" x14ac:dyDescent="0.25">
      <c r="A74" s="124"/>
      <c r="B74" s="111"/>
      <c r="C74" s="103"/>
      <c r="D74" s="72" t="s">
        <v>28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5">
        <f t="shared" si="0"/>
        <v>0</v>
      </c>
    </row>
    <row r="75" spans="1:14" hidden="1" x14ac:dyDescent="0.25">
      <c r="A75" s="124">
        <v>7</v>
      </c>
      <c r="B75" s="111" t="s">
        <v>9</v>
      </c>
      <c r="C75" s="93" t="s">
        <v>12</v>
      </c>
      <c r="D75" s="73" t="s">
        <v>6</v>
      </c>
      <c r="E75" s="16">
        <f>E77</f>
        <v>12066.1</v>
      </c>
      <c r="F75" s="16">
        <f t="shared" ref="F75:I75" si="10">F77</f>
        <v>13384.400000000001</v>
      </c>
      <c r="G75" s="16">
        <f t="shared" si="10"/>
        <v>14533.1</v>
      </c>
      <c r="H75" s="16">
        <f t="shared" si="10"/>
        <v>14790.2</v>
      </c>
      <c r="I75" s="16">
        <f t="shared" si="10"/>
        <v>14790.2</v>
      </c>
      <c r="J75" s="15">
        <f t="shared" si="0"/>
        <v>69564</v>
      </c>
    </row>
    <row r="76" spans="1:14" hidden="1" x14ac:dyDescent="0.25">
      <c r="A76" s="124"/>
      <c r="B76" s="111"/>
      <c r="C76" s="93"/>
      <c r="D76" s="72" t="s">
        <v>16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5">
        <f t="shared" si="0"/>
        <v>0</v>
      </c>
    </row>
    <row r="77" spans="1:14" hidden="1" x14ac:dyDescent="0.25">
      <c r="A77" s="124"/>
      <c r="B77" s="111"/>
      <c r="C77" s="93"/>
      <c r="D77" s="72" t="s">
        <v>17</v>
      </c>
      <c r="E77" s="16">
        <f>E78+E79</f>
        <v>12066.1</v>
      </c>
      <c r="F77" s="16">
        <f t="shared" ref="F77:I77" si="11">F78+F79</f>
        <v>13384.400000000001</v>
      </c>
      <c r="G77" s="16">
        <f t="shared" si="11"/>
        <v>14533.1</v>
      </c>
      <c r="H77" s="16">
        <f t="shared" si="11"/>
        <v>14790.2</v>
      </c>
      <c r="I77" s="16">
        <f t="shared" si="11"/>
        <v>14790.2</v>
      </c>
      <c r="J77" s="15">
        <f t="shared" si="0"/>
        <v>69564</v>
      </c>
    </row>
    <row r="78" spans="1:14" ht="166.5" hidden="1" customHeight="1" x14ac:dyDescent="0.25">
      <c r="A78" s="124"/>
      <c r="B78" s="111"/>
      <c r="C78" s="93"/>
      <c r="D78" s="5" t="s">
        <v>40</v>
      </c>
      <c r="E78" s="28">
        <v>9861</v>
      </c>
      <c r="F78" s="28">
        <v>10800.2</v>
      </c>
      <c r="G78" s="28">
        <v>11873</v>
      </c>
      <c r="H78" s="28">
        <v>12206</v>
      </c>
      <c r="I78" s="28">
        <v>12206</v>
      </c>
      <c r="J78" s="15">
        <f t="shared" si="0"/>
        <v>56946.2</v>
      </c>
      <c r="M78" s="3"/>
      <c r="N78" s="3"/>
    </row>
    <row r="79" spans="1:14" ht="60" hidden="1" customHeight="1" x14ac:dyDescent="0.25">
      <c r="A79" s="124"/>
      <c r="B79" s="111"/>
      <c r="C79" s="93"/>
      <c r="D79" s="5" t="s">
        <v>25</v>
      </c>
      <c r="E79" s="28">
        <v>2205.1</v>
      </c>
      <c r="F79" s="28">
        <v>2584.1999999999998</v>
      </c>
      <c r="G79" s="28">
        <v>2660.1</v>
      </c>
      <c r="H79" s="28">
        <v>2584.1999999999998</v>
      </c>
      <c r="I79" s="28">
        <v>2584.1999999999998</v>
      </c>
      <c r="J79" s="15">
        <f t="shared" si="0"/>
        <v>12617.8</v>
      </c>
    </row>
    <row r="80" spans="1:14" hidden="1" x14ac:dyDescent="0.25">
      <c r="A80" s="124"/>
      <c r="B80" s="111"/>
      <c r="C80" s="93"/>
      <c r="D80" s="72" t="s">
        <v>18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5">
        <f t="shared" si="0"/>
        <v>0</v>
      </c>
      <c r="M80" s="3"/>
      <c r="N80" s="3"/>
    </row>
    <row r="81" spans="1:11" ht="16.5" hidden="1" customHeight="1" x14ac:dyDescent="0.25">
      <c r="A81" s="124"/>
      <c r="B81" s="111"/>
      <c r="C81" s="93"/>
      <c r="D81" s="5" t="s">
        <v>23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5">
        <f t="shared" si="0"/>
        <v>0</v>
      </c>
    </row>
    <row r="82" spans="1:11" ht="18.75" hidden="1" customHeight="1" x14ac:dyDescent="0.25">
      <c r="A82" s="124"/>
      <c r="B82" s="111"/>
      <c r="C82" s="93"/>
      <c r="D82" s="5" t="s">
        <v>24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5">
        <f t="shared" si="0"/>
        <v>0</v>
      </c>
    </row>
    <row r="83" spans="1:11" ht="30" hidden="1" x14ac:dyDescent="0.25">
      <c r="A83" s="124"/>
      <c r="B83" s="111"/>
      <c r="C83" s="93"/>
      <c r="D83" s="72" t="s">
        <v>19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5">
        <f t="shared" si="0"/>
        <v>0</v>
      </c>
    </row>
    <row r="84" spans="1:11" hidden="1" x14ac:dyDescent="0.25">
      <c r="A84" s="124"/>
      <c r="B84" s="111"/>
      <c r="C84" s="93"/>
      <c r="D84" s="72" t="s">
        <v>20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5">
        <f t="shared" ref="J84:J147" si="12">SUM(E84:I84)</f>
        <v>0</v>
      </c>
    </row>
    <row r="85" spans="1:11" hidden="1" x14ac:dyDescent="0.25">
      <c r="A85" s="124">
        <v>8</v>
      </c>
      <c r="B85" s="125" t="s">
        <v>9</v>
      </c>
      <c r="C85" s="93" t="s">
        <v>13</v>
      </c>
      <c r="D85" s="73" t="s">
        <v>6</v>
      </c>
      <c r="E85" s="16">
        <f>E87+E90</f>
        <v>19380.417000000001</v>
      </c>
      <c r="F85" s="16">
        <f t="shared" ref="F85:I85" si="13">F87+F90</f>
        <v>21704.616000000002</v>
      </c>
      <c r="G85" s="33">
        <f t="shared" si="13"/>
        <v>22953.498</v>
      </c>
      <c r="H85" s="16">
        <f t="shared" si="13"/>
        <v>18466.100000000002</v>
      </c>
      <c r="I85" s="16">
        <f t="shared" si="13"/>
        <v>18466.100000000002</v>
      </c>
      <c r="J85" s="15">
        <f t="shared" si="12"/>
        <v>100970.73100000001</v>
      </c>
    </row>
    <row r="86" spans="1:11" ht="18" hidden="1" customHeight="1" x14ac:dyDescent="0.25">
      <c r="A86" s="124"/>
      <c r="B86" s="125"/>
      <c r="C86" s="93"/>
      <c r="D86" s="72" t="s">
        <v>16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5">
        <f t="shared" si="12"/>
        <v>0</v>
      </c>
    </row>
    <row r="87" spans="1:11" hidden="1" x14ac:dyDescent="0.25">
      <c r="A87" s="124"/>
      <c r="B87" s="125"/>
      <c r="C87" s="93"/>
      <c r="D87" s="72" t="s">
        <v>17</v>
      </c>
      <c r="E87" s="16">
        <f>E88+E89</f>
        <v>2219</v>
      </c>
      <c r="F87" s="16">
        <f t="shared" ref="F87:I87" si="14">F88+F89</f>
        <v>2186.5</v>
      </c>
      <c r="G87" s="16">
        <f t="shared" si="14"/>
        <v>2236.6999999999998</v>
      </c>
      <c r="H87" s="16">
        <f t="shared" si="14"/>
        <v>2186.5</v>
      </c>
      <c r="I87" s="16">
        <f t="shared" si="14"/>
        <v>2186.5</v>
      </c>
      <c r="J87" s="15">
        <f t="shared" si="12"/>
        <v>11015.2</v>
      </c>
    </row>
    <row r="88" spans="1:11" ht="30" hidden="1" customHeight="1" x14ac:dyDescent="0.25">
      <c r="A88" s="124"/>
      <c r="B88" s="125"/>
      <c r="C88" s="93"/>
      <c r="D88" s="5" t="s">
        <v>26</v>
      </c>
      <c r="E88" s="33">
        <v>56.9</v>
      </c>
      <c r="F88" s="16">
        <v>63.7</v>
      </c>
      <c r="G88" s="16">
        <v>0</v>
      </c>
      <c r="H88" s="16">
        <v>63.7</v>
      </c>
      <c r="I88" s="16">
        <v>63.7</v>
      </c>
      <c r="J88" s="15">
        <f t="shared" si="12"/>
        <v>248</v>
      </c>
    </row>
    <row r="89" spans="1:11" ht="30" hidden="1" x14ac:dyDescent="0.25">
      <c r="A89" s="124"/>
      <c r="B89" s="125"/>
      <c r="C89" s="93"/>
      <c r="D89" s="5" t="s">
        <v>27</v>
      </c>
      <c r="E89" s="33">
        <v>2162.1</v>
      </c>
      <c r="F89" s="16">
        <v>2122.8000000000002</v>
      </c>
      <c r="G89" s="16">
        <v>2236.6999999999998</v>
      </c>
      <c r="H89" s="16">
        <v>2122.8000000000002</v>
      </c>
      <c r="I89" s="16">
        <v>2122.8000000000002</v>
      </c>
      <c r="J89" s="15">
        <f t="shared" si="12"/>
        <v>10767.2</v>
      </c>
    </row>
    <row r="90" spans="1:11" hidden="1" x14ac:dyDescent="0.25">
      <c r="A90" s="124"/>
      <c r="B90" s="125"/>
      <c r="C90" s="93"/>
      <c r="D90" s="72" t="s">
        <v>18</v>
      </c>
      <c r="E90" s="16">
        <f>SUM(E91:E95)</f>
        <v>17161.417000000001</v>
      </c>
      <c r="F90" s="16">
        <f>SUM(F91:F95)</f>
        <v>19518.116000000002</v>
      </c>
      <c r="G90" s="33">
        <f t="shared" ref="G90:I90" si="15">SUM(G91:G95)</f>
        <v>20716.797999999999</v>
      </c>
      <c r="H90" s="33">
        <f t="shared" si="15"/>
        <v>16279.600000000002</v>
      </c>
      <c r="I90" s="33">
        <f t="shared" si="15"/>
        <v>16279.600000000002</v>
      </c>
      <c r="J90" s="15">
        <f t="shared" si="12"/>
        <v>89955.531000000017</v>
      </c>
    </row>
    <row r="91" spans="1:11" ht="19.5" hidden="1" customHeight="1" x14ac:dyDescent="0.25">
      <c r="A91" s="124"/>
      <c r="B91" s="125"/>
      <c r="C91" s="93"/>
      <c r="D91" s="5" t="s">
        <v>23</v>
      </c>
      <c r="E91" s="16">
        <v>10395.1</v>
      </c>
      <c r="F91" s="16">
        <v>11280.17</v>
      </c>
      <c r="G91" s="16">
        <v>13234.3</v>
      </c>
      <c r="H91" s="16">
        <v>9010.2000000000007</v>
      </c>
      <c r="I91" s="16">
        <v>9010.2000000000007</v>
      </c>
      <c r="J91" s="15">
        <f t="shared" si="12"/>
        <v>52929.97</v>
      </c>
    </row>
    <row r="92" spans="1:11" ht="30.75" hidden="1" customHeight="1" x14ac:dyDescent="0.25">
      <c r="A92" s="124"/>
      <c r="B92" s="125"/>
      <c r="C92" s="93"/>
      <c r="D92" s="5" t="s">
        <v>22</v>
      </c>
      <c r="E92" s="16">
        <v>29.474</v>
      </c>
      <c r="F92" s="16">
        <v>35.116</v>
      </c>
      <c r="G92" s="16">
        <v>35</v>
      </c>
      <c r="H92" s="16">
        <v>36.700000000000003</v>
      </c>
      <c r="I92" s="16">
        <v>36.700000000000003</v>
      </c>
      <c r="J92" s="15">
        <f t="shared" si="12"/>
        <v>172.99</v>
      </c>
    </row>
    <row r="93" spans="1:11" ht="30.75" hidden="1" customHeight="1" x14ac:dyDescent="0.25">
      <c r="A93" s="124"/>
      <c r="B93" s="125"/>
      <c r="C93" s="93"/>
      <c r="D93" s="5" t="s">
        <v>29</v>
      </c>
      <c r="E93" s="16">
        <v>4784.2</v>
      </c>
      <c r="F93" s="16">
        <v>5854.9</v>
      </c>
      <c r="G93" s="16">
        <v>5364</v>
      </c>
      <c r="H93" s="16">
        <v>3434.4</v>
      </c>
      <c r="I93" s="16">
        <v>3434.4</v>
      </c>
      <c r="J93" s="15">
        <f t="shared" si="12"/>
        <v>22871.9</v>
      </c>
    </row>
    <row r="94" spans="1:11" ht="30.75" hidden="1" customHeight="1" x14ac:dyDescent="0.25">
      <c r="A94" s="124"/>
      <c r="B94" s="125"/>
      <c r="C94" s="93"/>
      <c r="D94" s="5" t="s">
        <v>32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5">
        <f t="shared" si="12"/>
        <v>0</v>
      </c>
    </row>
    <row r="95" spans="1:11" ht="17.25" hidden="1" customHeight="1" x14ac:dyDescent="0.25">
      <c r="A95" s="124"/>
      <c r="B95" s="125"/>
      <c r="C95" s="93"/>
      <c r="D95" s="5" t="s">
        <v>24</v>
      </c>
      <c r="E95" s="16">
        <v>1952.643</v>
      </c>
      <c r="F95" s="16">
        <v>2347.9299999999998</v>
      </c>
      <c r="G95" s="33">
        <v>2083.498</v>
      </c>
      <c r="H95" s="33">
        <v>3798.3</v>
      </c>
      <c r="I95" s="33">
        <v>3798.3</v>
      </c>
      <c r="J95" s="15">
        <f t="shared" si="12"/>
        <v>13980.670999999998</v>
      </c>
      <c r="K95" s="58"/>
    </row>
    <row r="96" spans="1:11" ht="30" hidden="1" x14ac:dyDescent="0.25">
      <c r="A96" s="124"/>
      <c r="B96" s="125"/>
      <c r="C96" s="93"/>
      <c r="D96" s="72" t="s">
        <v>19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5">
        <f t="shared" si="12"/>
        <v>0</v>
      </c>
    </row>
    <row r="97" spans="1:10" hidden="1" x14ac:dyDescent="0.25">
      <c r="A97" s="124"/>
      <c r="B97" s="125"/>
      <c r="C97" s="93"/>
      <c r="D97" s="72" t="s">
        <v>28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5">
        <f t="shared" si="12"/>
        <v>0</v>
      </c>
    </row>
    <row r="98" spans="1:10" hidden="1" x14ac:dyDescent="0.25">
      <c r="A98" s="124">
        <v>9</v>
      </c>
      <c r="B98" s="111" t="s">
        <v>9</v>
      </c>
      <c r="C98" s="93" t="s">
        <v>51</v>
      </c>
      <c r="D98" s="73" t="s">
        <v>6</v>
      </c>
      <c r="E98" s="16">
        <f>E100+E101</f>
        <v>2102.0320000000002</v>
      </c>
      <c r="F98" s="16">
        <f>F100+F101</f>
        <v>1778.164</v>
      </c>
      <c r="G98" s="16">
        <f>G100+G101</f>
        <v>2016.11</v>
      </c>
      <c r="H98" s="16">
        <f t="shared" ref="H98:I98" si="16">H100+H101</f>
        <v>2438.9499999999998</v>
      </c>
      <c r="I98" s="16">
        <f t="shared" si="16"/>
        <v>2438.9499999999998</v>
      </c>
      <c r="J98" s="15">
        <f t="shared" si="12"/>
        <v>10774.205999999998</v>
      </c>
    </row>
    <row r="99" spans="1:10" ht="15.75" hidden="1" customHeight="1" x14ac:dyDescent="0.25">
      <c r="A99" s="124"/>
      <c r="B99" s="111"/>
      <c r="C99" s="93"/>
      <c r="D99" s="72" t="s">
        <v>16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5">
        <f t="shared" si="12"/>
        <v>0</v>
      </c>
    </row>
    <row r="100" spans="1:10" hidden="1" x14ac:dyDescent="0.25">
      <c r="A100" s="124"/>
      <c r="B100" s="111"/>
      <c r="C100" s="93"/>
      <c r="D100" s="72" t="s">
        <v>17</v>
      </c>
      <c r="E100" s="16">
        <v>1390.2</v>
      </c>
      <c r="F100" s="16">
        <v>1144.8</v>
      </c>
      <c r="G100" s="16">
        <v>1266.1099999999999</v>
      </c>
      <c r="H100" s="16">
        <v>1684.65</v>
      </c>
      <c r="I100" s="16">
        <v>1684.65</v>
      </c>
      <c r="J100" s="15">
        <f t="shared" si="12"/>
        <v>7170.41</v>
      </c>
    </row>
    <row r="101" spans="1:10" ht="15" hidden="1" customHeight="1" x14ac:dyDescent="0.25">
      <c r="A101" s="124"/>
      <c r="B101" s="111"/>
      <c r="C101" s="93"/>
      <c r="D101" s="72" t="s">
        <v>18</v>
      </c>
      <c r="E101" s="16">
        <v>711.83199999999999</v>
      </c>
      <c r="F101" s="16">
        <v>633.36400000000003</v>
      </c>
      <c r="G101" s="16">
        <v>750</v>
      </c>
      <c r="H101" s="16">
        <v>754.3</v>
      </c>
      <c r="I101" s="16">
        <v>754.3</v>
      </c>
      <c r="J101" s="15">
        <f t="shared" si="12"/>
        <v>3603.7960000000003</v>
      </c>
    </row>
    <row r="102" spans="1:10" ht="30" hidden="1" x14ac:dyDescent="0.25">
      <c r="A102" s="124"/>
      <c r="B102" s="111"/>
      <c r="C102" s="93"/>
      <c r="D102" s="72" t="s">
        <v>19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5">
        <f t="shared" si="12"/>
        <v>0</v>
      </c>
    </row>
    <row r="103" spans="1:10" hidden="1" x14ac:dyDescent="0.25">
      <c r="A103" s="124"/>
      <c r="B103" s="111"/>
      <c r="C103" s="93"/>
      <c r="D103" s="72" t="s">
        <v>28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5">
        <f t="shared" si="12"/>
        <v>0</v>
      </c>
    </row>
    <row r="104" spans="1:10" hidden="1" x14ac:dyDescent="0.25">
      <c r="A104" s="124">
        <v>10</v>
      </c>
      <c r="B104" s="111" t="s">
        <v>9</v>
      </c>
      <c r="C104" s="93" t="s">
        <v>52</v>
      </c>
      <c r="D104" s="73" t="s">
        <v>6</v>
      </c>
      <c r="E104" s="16">
        <f>E107</f>
        <v>5</v>
      </c>
      <c r="F104" s="16">
        <f>F107</f>
        <v>5</v>
      </c>
      <c r="G104" s="16">
        <f>G107</f>
        <v>6</v>
      </c>
      <c r="H104" s="16">
        <f t="shared" ref="H104:I104" si="17">H107</f>
        <v>0</v>
      </c>
      <c r="I104" s="16">
        <f t="shared" si="17"/>
        <v>0</v>
      </c>
      <c r="J104" s="15">
        <f t="shared" si="12"/>
        <v>16</v>
      </c>
    </row>
    <row r="105" spans="1:10" ht="31.5" hidden="1" customHeight="1" x14ac:dyDescent="0.25">
      <c r="A105" s="124"/>
      <c r="B105" s="111"/>
      <c r="C105" s="93"/>
      <c r="D105" s="72" t="s">
        <v>16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5">
        <f t="shared" si="12"/>
        <v>0</v>
      </c>
    </row>
    <row r="106" spans="1:10" hidden="1" x14ac:dyDescent="0.25">
      <c r="A106" s="124"/>
      <c r="B106" s="111"/>
      <c r="C106" s="93"/>
      <c r="D106" s="72" t="s">
        <v>17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5">
        <f t="shared" si="12"/>
        <v>0</v>
      </c>
    </row>
    <row r="107" spans="1:10" ht="15" hidden="1" customHeight="1" x14ac:dyDescent="0.25">
      <c r="A107" s="124"/>
      <c r="B107" s="111"/>
      <c r="C107" s="93"/>
      <c r="D107" s="72" t="s">
        <v>18</v>
      </c>
      <c r="E107" s="16">
        <v>5</v>
      </c>
      <c r="F107" s="16">
        <v>5</v>
      </c>
      <c r="G107" s="16">
        <v>6</v>
      </c>
      <c r="H107" s="16"/>
      <c r="I107" s="16"/>
      <c r="J107" s="15">
        <f t="shared" si="12"/>
        <v>16</v>
      </c>
    </row>
    <row r="108" spans="1:10" ht="30" hidden="1" x14ac:dyDescent="0.25">
      <c r="A108" s="124"/>
      <c r="B108" s="111"/>
      <c r="C108" s="93"/>
      <c r="D108" s="72" t="s">
        <v>19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5">
        <f t="shared" si="12"/>
        <v>0</v>
      </c>
    </row>
    <row r="109" spans="1:10" hidden="1" x14ac:dyDescent="0.25">
      <c r="A109" s="124"/>
      <c r="B109" s="111"/>
      <c r="C109" s="93"/>
      <c r="D109" s="72" t="s">
        <v>28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5">
        <f t="shared" si="12"/>
        <v>0</v>
      </c>
    </row>
    <row r="110" spans="1:10" ht="15" hidden="1" customHeight="1" x14ac:dyDescent="0.25">
      <c r="A110" s="124">
        <v>11</v>
      </c>
      <c r="B110" s="111" t="s">
        <v>9</v>
      </c>
      <c r="C110" s="93" t="s">
        <v>63</v>
      </c>
      <c r="D110" s="73" t="s">
        <v>6</v>
      </c>
      <c r="E110" s="16">
        <f>E111+E112+E114</f>
        <v>0</v>
      </c>
      <c r="F110" s="16">
        <f>F111+F112+F114</f>
        <v>3553.4999999999995</v>
      </c>
      <c r="G110" s="16">
        <f>G111+G112+G114</f>
        <v>0</v>
      </c>
      <c r="H110" s="16">
        <f t="shared" ref="H110:I110" si="18">H111+H112+H114</f>
        <v>0</v>
      </c>
      <c r="I110" s="16">
        <f t="shared" si="18"/>
        <v>0</v>
      </c>
      <c r="J110" s="15">
        <f t="shared" si="12"/>
        <v>3553.4999999999995</v>
      </c>
    </row>
    <row r="111" spans="1:10" ht="18.75" hidden="1" customHeight="1" x14ac:dyDescent="0.25">
      <c r="A111" s="124"/>
      <c r="B111" s="111"/>
      <c r="C111" s="93"/>
      <c r="D111" s="72" t="s">
        <v>16</v>
      </c>
      <c r="E111" s="16">
        <v>0</v>
      </c>
      <c r="F111" s="16">
        <f>F118+F125+F139+F146</f>
        <v>3482.7</v>
      </c>
      <c r="G111" s="16">
        <f>G118+G125+G139+G146+G132</f>
        <v>0</v>
      </c>
      <c r="H111" s="16">
        <f t="shared" ref="H111:I114" si="19">H118+H125+H139+H146</f>
        <v>0</v>
      </c>
      <c r="I111" s="16">
        <f t="shared" si="19"/>
        <v>0</v>
      </c>
      <c r="J111" s="15">
        <f t="shared" si="12"/>
        <v>3482.7</v>
      </c>
    </row>
    <row r="112" spans="1:10" hidden="1" x14ac:dyDescent="0.25">
      <c r="A112" s="124"/>
      <c r="B112" s="111"/>
      <c r="C112" s="93"/>
      <c r="D112" s="72" t="s">
        <v>17</v>
      </c>
      <c r="E112" s="16">
        <f>E113</f>
        <v>0</v>
      </c>
      <c r="F112" s="16">
        <f>F119+F126+F140+F147</f>
        <v>35.200000000000003</v>
      </c>
      <c r="G112" s="16">
        <f>G119+G126+G140+G147+G133</f>
        <v>0</v>
      </c>
      <c r="H112" s="16">
        <f t="shared" si="19"/>
        <v>0</v>
      </c>
      <c r="I112" s="16">
        <f t="shared" si="19"/>
        <v>0</v>
      </c>
      <c r="J112" s="15">
        <f t="shared" si="12"/>
        <v>35.200000000000003</v>
      </c>
    </row>
    <row r="113" spans="1:10" ht="92.25" hidden="1" customHeight="1" x14ac:dyDescent="0.25">
      <c r="A113" s="124"/>
      <c r="B113" s="111"/>
      <c r="C113" s="93"/>
      <c r="D113" s="5" t="s">
        <v>41</v>
      </c>
      <c r="E113" s="16"/>
      <c r="F113" s="16">
        <f>F120+F127+F141+F148</f>
        <v>35.200000000000003</v>
      </c>
      <c r="G113" s="16">
        <f>G120+G127+G141+G148+G134</f>
        <v>0</v>
      </c>
      <c r="H113" s="16">
        <f t="shared" si="19"/>
        <v>0</v>
      </c>
      <c r="I113" s="16">
        <f t="shared" si="19"/>
        <v>0</v>
      </c>
      <c r="J113" s="15">
        <f t="shared" si="12"/>
        <v>35.200000000000003</v>
      </c>
    </row>
    <row r="114" spans="1:10" ht="17.25" hidden="1" customHeight="1" x14ac:dyDescent="0.25">
      <c r="A114" s="124"/>
      <c r="B114" s="111"/>
      <c r="C114" s="93"/>
      <c r="D114" s="72" t="s">
        <v>18</v>
      </c>
      <c r="E114" s="16"/>
      <c r="F114" s="16">
        <f>F121+F128+F142+F149</f>
        <v>35.599999999999994</v>
      </c>
      <c r="G114" s="16">
        <f>G121+G128+G142+G149+G135</f>
        <v>0</v>
      </c>
      <c r="H114" s="16">
        <f t="shared" si="19"/>
        <v>0</v>
      </c>
      <c r="I114" s="16">
        <f t="shared" si="19"/>
        <v>0</v>
      </c>
      <c r="J114" s="15">
        <f t="shared" si="12"/>
        <v>35.599999999999994</v>
      </c>
    </row>
    <row r="115" spans="1:10" ht="16.5" hidden="1" customHeight="1" x14ac:dyDescent="0.25">
      <c r="A115" s="124"/>
      <c r="B115" s="111"/>
      <c r="C115" s="93"/>
      <c r="D115" s="72" t="s">
        <v>19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5">
        <f t="shared" si="12"/>
        <v>0</v>
      </c>
    </row>
    <row r="116" spans="1:10" ht="16.5" hidden="1" customHeight="1" x14ac:dyDescent="0.25">
      <c r="A116" s="124"/>
      <c r="B116" s="111"/>
      <c r="C116" s="93"/>
      <c r="D116" s="72" t="s">
        <v>28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5">
        <f t="shared" si="12"/>
        <v>0</v>
      </c>
    </row>
    <row r="117" spans="1:10" ht="15.75" hidden="1" customHeight="1" x14ac:dyDescent="0.25">
      <c r="A117" s="110" t="s">
        <v>64</v>
      </c>
      <c r="B117" s="118" t="s">
        <v>68</v>
      </c>
      <c r="C117" s="104" t="s">
        <v>72</v>
      </c>
      <c r="D117" s="73" t="s">
        <v>6</v>
      </c>
      <c r="E117" s="16"/>
      <c r="F117" s="16">
        <f>F118+F119+F121</f>
        <v>1518.4</v>
      </c>
      <c r="G117" s="16"/>
      <c r="H117" s="16"/>
      <c r="I117" s="16"/>
      <c r="J117" s="15">
        <f t="shared" si="12"/>
        <v>1518.4</v>
      </c>
    </row>
    <row r="118" spans="1:10" ht="16.5" hidden="1" customHeight="1" x14ac:dyDescent="0.25">
      <c r="A118" s="110"/>
      <c r="B118" s="119"/>
      <c r="C118" s="105"/>
      <c r="D118" s="72" t="s">
        <v>16</v>
      </c>
      <c r="E118" s="16"/>
      <c r="F118" s="16">
        <v>1488.2</v>
      </c>
      <c r="G118" s="16"/>
      <c r="H118" s="16"/>
      <c r="I118" s="16"/>
      <c r="J118" s="15">
        <f t="shared" si="12"/>
        <v>1488.2</v>
      </c>
    </row>
    <row r="119" spans="1:10" ht="16.5" hidden="1" customHeight="1" x14ac:dyDescent="0.25">
      <c r="A119" s="110"/>
      <c r="B119" s="119"/>
      <c r="C119" s="105"/>
      <c r="D119" s="72" t="s">
        <v>17</v>
      </c>
      <c r="E119" s="16"/>
      <c r="F119" s="16">
        <f>F120</f>
        <v>15</v>
      </c>
      <c r="G119" s="16"/>
      <c r="H119" s="16"/>
      <c r="I119" s="16"/>
      <c r="J119" s="15">
        <f t="shared" si="12"/>
        <v>15</v>
      </c>
    </row>
    <row r="120" spans="1:10" ht="92.25" hidden="1" customHeight="1" x14ac:dyDescent="0.25">
      <c r="A120" s="110"/>
      <c r="B120" s="119"/>
      <c r="C120" s="105"/>
      <c r="D120" s="5" t="s">
        <v>41</v>
      </c>
      <c r="E120" s="16"/>
      <c r="F120" s="28">
        <v>15</v>
      </c>
      <c r="G120" s="16"/>
      <c r="H120" s="16"/>
      <c r="I120" s="16"/>
      <c r="J120" s="15">
        <f t="shared" si="12"/>
        <v>15</v>
      </c>
    </row>
    <row r="121" spans="1:10" ht="15" hidden="1" customHeight="1" x14ac:dyDescent="0.25">
      <c r="A121" s="110"/>
      <c r="B121" s="119"/>
      <c r="C121" s="105"/>
      <c r="D121" s="72" t="s">
        <v>18</v>
      </c>
      <c r="E121" s="16"/>
      <c r="F121" s="16">
        <v>15.2</v>
      </c>
      <c r="G121" s="16"/>
      <c r="H121" s="16"/>
      <c r="I121" s="16"/>
      <c r="J121" s="15">
        <f t="shared" si="12"/>
        <v>15.2</v>
      </c>
    </row>
    <row r="122" spans="1:10" ht="31.5" hidden="1" customHeight="1" x14ac:dyDescent="0.25">
      <c r="A122" s="110"/>
      <c r="B122" s="119"/>
      <c r="C122" s="105"/>
      <c r="D122" s="72" t="s">
        <v>19</v>
      </c>
      <c r="E122" s="16"/>
      <c r="F122" s="16"/>
      <c r="G122" s="16"/>
      <c r="H122" s="16"/>
      <c r="I122" s="16"/>
      <c r="J122" s="15">
        <f t="shared" si="12"/>
        <v>0</v>
      </c>
    </row>
    <row r="123" spans="1:10" ht="15" hidden="1" customHeight="1" x14ac:dyDescent="0.25">
      <c r="A123" s="110"/>
      <c r="B123" s="120"/>
      <c r="C123" s="106"/>
      <c r="D123" s="72" t="s">
        <v>28</v>
      </c>
      <c r="E123" s="16"/>
      <c r="F123" s="16"/>
      <c r="G123" s="16"/>
      <c r="H123" s="16"/>
      <c r="I123" s="16"/>
      <c r="J123" s="15">
        <f t="shared" si="12"/>
        <v>0</v>
      </c>
    </row>
    <row r="124" spans="1:10" ht="0.75" hidden="1" customHeight="1" x14ac:dyDescent="0.25">
      <c r="A124" s="110" t="s">
        <v>65</v>
      </c>
      <c r="B124" s="118" t="s">
        <v>68</v>
      </c>
      <c r="C124" s="104" t="s">
        <v>90</v>
      </c>
      <c r="D124" s="73" t="s">
        <v>6</v>
      </c>
      <c r="E124" s="16"/>
      <c r="F124" s="16"/>
      <c r="G124" s="16">
        <f>SUM(G125+G126+G128)</f>
        <v>0</v>
      </c>
      <c r="H124" s="16"/>
      <c r="I124" s="16"/>
      <c r="J124" s="15">
        <f t="shared" si="12"/>
        <v>0</v>
      </c>
    </row>
    <row r="125" spans="1:10" ht="3" hidden="1" customHeight="1" x14ac:dyDescent="0.25">
      <c r="A125" s="110"/>
      <c r="B125" s="119"/>
      <c r="C125" s="105"/>
      <c r="D125" s="72" t="s">
        <v>16</v>
      </c>
      <c r="E125" s="16"/>
      <c r="F125" s="16"/>
      <c r="G125" s="16"/>
      <c r="H125" s="16"/>
      <c r="I125" s="16"/>
      <c r="J125" s="15">
        <f t="shared" si="12"/>
        <v>0</v>
      </c>
    </row>
    <row r="126" spans="1:10" ht="17.25" hidden="1" customHeight="1" x14ac:dyDescent="0.25">
      <c r="A126" s="110"/>
      <c r="B126" s="119"/>
      <c r="C126" s="105"/>
      <c r="D126" s="72" t="s">
        <v>17</v>
      </c>
      <c r="E126" s="16"/>
      <c r="F126" s="16"/>
      <c r="G126" s="46"/>
      <c r="H126" s="16"/>
      <c r="I126" s="16"/>
      <c r="J126" s="15">
        <f t="shared" si="12"/>
        <v>0</v>
      </c>
    </row>
    <row r="127" spans="1:10" ht="92.25" hidden="1" customHeight="1" x14ac:dyDescent="0.25">
      <c r="A127" s="110"/>
      <c r="B127" s="119"/>
      <c r="C127" s="105"/>
      <c r="D127" s="5" t="s">
        <v>41</v>
      </c>
      <c r="E127" s="16" t="s">
        <v>89</v>
      </c>
      <c r="F127" s="16"/>
      <c r="G127" s="28"/>
      <c r="H127" s="16"/>
      <c r="I127" s="16"/>
      <c r="J127" s="15">
        <f t="shared" si="12"/>
        <v>0</v>
      </c>
    </row>
    <row r="128" spans="1:10" ht="17.25" hidden="1" customHeight="1" x14ac:dyDescent="0.25">
      <c r="A128" s="110"/>
      <c r="B128" s="119"/>
      <c r="C128" s="105"/>
      <c r="D128" s="72" t="s">
        <v>18</v>
      </c>
      <c r="E128" s="16"/>
      <c r="F128" s="16"/>
      <c r="G128" s="16"/>
      <c r="H128" s="16"/>
      <c r="I128" s="16"/>
      <c r="J128" s="15">
        <f t="shared" si="12"/>
        <v>0</v>
      </c>
    </row>
    <row r="129" spans="1:11" ht="10.5" hidden="1" customHeight="1" x14ac:dyDescent="0.25">
      <c r="A129" s="110"/>
      <c r="B129" s="119"/>
      <c r="C129" s="105"/>
      <c r="D129" s="72" t="s">
        <v>19</v>
      </c>
      <c r="E129" s="16"/>
      <c r="F129" s="16"/>
      <c r="G129" s="16"/>
      <c r="H129" s="16"/>
      <c r="I129" s="16"/>
      <c r="J129" s="15">
        <f t="shared" si="12"/>
        <v>0</v>
      </c>
    </row>
    <row r="130" spans="1:11" ht="40.5" hidden="1" customHeight="1" x14ac:dyDescent="0.25">
      <c r="A130" s="110"/>
      <c r="B130" s="120"/>
      <c r="C130" s="106"/>
      <c r="D130" s="72" t="s">
        <v>28</v>
      </c>
      <c r="E130" s="16"/>
      <c r="F130" s="16"/>
      <c r="G130" s="16"/>
      <c r="H130" s="16"/>
      <c r="I130" s="16"/>
      <c r="J130" s="15">
        <f t="shared" si="12"/>
        <v>0</v>
      </c>
    </row>
    <row r="131" spans="1:11" ht="21" hidden="1" customHeight="1" x14ac:dyDescent="0.25">
      <c r="A131" s="107" t="s">
        <v>66</v>
      </c>
      <c r="B131" s="118" t="s">
        <v>68</v>
      </c>
      <c r="C131" s="104" t="s">
        <v>91</v>
      </c>
      <c r="D131" s="73" t="s">
        <v>6</v>
      </c>
      <c r="E131" s="16"/>
      <c r="F131" s="16"/>
      <c r="G131" s="16">
        <f>G132+G133+G135</f>
        <v>0</v>
      </c>
      <c r="H131" s="16"/>
      <c r="I131" s="16"/>
      <c r="J131" s="15">
        <f t="shared" si="12"/>
        <v>0</v>
      </c>
    </row>
    <row r="132" spans="1:11" ht="21" hidden="1" customHeight="1" x14ac:dyDescent="0.25">
      <c r="A132" s="108"/>
      <c r="B132" s="119"/>
      <c r="C132" s="105"/>
      <c r="D132" s="72" t="s">
        <v>16</v>
      </c>
      <c r="E132" s="16"/>
      <c r="F132" s="16"/>
      <c r="G132" s="16"/>
      <c r="H132" s="16"/>
      <c r="I132" s="16"/>
      <c r="J132" s="15">
        <f t="shared" si="12"/>
        <v>0</v>
      </c>
    </row>
    <row r="133" spans="1:11" ht="21" hidden="1" customHeight="1" x14ac:dyDescent="0.25">
      <c r="A133" s="108"/>
      <c r="B133" s="119"/>
      <c r="C133" s="105"/>
      <c r="D133" s="72" t="s">
        <v>17</v>
      </c>
      <c r="E133" s="16"/>
      <c r="F133" s="16"/>
      <c r="G133" s="16"/>
      <c r="H133" s="16"/>
      <c r="I133" s="16"/>
      <c r="J133" s="15">
        <f t="shared" si="12"/>
        <v>0</v>
      </c>
    </row>
    <row r="134" spans="1:11" ht="98.25" hidden="1" customHeight="1" x14ac:dyDescent="0.25">
      <c r="A134" s="108"/>
      <c r="B134" s="119"/>
      <c r="C134" s="105"/>
      <c r="D134" s="5" t="s">
        <v>41</v>
      </c>
      <c r="E134" s="16"/>
      <c r="F134" s="16"/>
      <c r="G134" s="28"/>
      <c r="H134" s="16"/>
      <c r="I134" s="16"/>
      <c r="J134" s="15">
        <f t="shared" si="12"/>
        <v>0</v>
      </c>
    </row>
    <row r="135" spans="1:11" ht="21" hidden="1" customHeight="1" x14ac:dyDescent="0.25">
      <c r="A135" s="108"/>
      <c r="B135" s="119"/>
      <c r="C135" s="105"/>
      <c r="D135" s="72" t="s">
        <v>18</v>
      </c>
      <c r="E135" s="16"/>
      <c r="F135" s="16"/>
      <c r="G135" s="16"/>
      <c r="H135" s="16"/>
      <c r="I135" s="16"/>
      <c r="J135" s="15">
        <f t="shared" si="12"/>
        <v>0</v>
      </c>
    </row>
    <row r="136" spans="1:11" ht="32.25" hidden="1" customHeight="1" x14ac:dyDescent="0.25">
      <c r="A136" s="108"/>
      <c r="B136" s="119"/>
      <c r="C136" s="105"/>
      <c r="D136" s="72" t="s">
        <v>19</v>
      </c>
      <c r="E136" s="16"/>
      <c r="F136" s="16"/>
      <c r="G136" s="16"/>
      <c r="H136" s="16"/>
      <c r="I136" s="16"/>
      <c r="J136" s="15">
        <f t="shared" si="12"/>
        <v>0</v>
      </c>
      <c r="K136" s="6" t="s">
        <v>89</v>
      </c>
    </row>
    <row r="137" spans="1:11" ht="15" hidden="1" customHeight="1" x14ac:dyDescent="0.25">
      <c r="A137" s="109"/>
      <c r="B137" s="120"/>
      <c r="C137" s="106"/>
      <c r="D137" s="72" t="s">
        <v>28</v>
      </c>
      <c r="E137" s="16"/>
      <c r="F137" s="16"/>
      <c r="G137" s="16"/>
      <c r="H137" s="16"/>
      <c r="I137" s="16"/>
      <c r="J137" s="15">
        <f t="shared" si="12"/>
        <v>0</v>
      </c>
    </row>
    <row r="138" spans="1:11" ht="15.75" hidden="1" customHeight="1" x14ac:dyDescent="0.25">
      <c r="A138" s="110" t="s">
        <v>65</v>
      </c>
      <c r="B138" s="118" t="s">
        <v>68</v>
      </c>
      <c r="C138" s="88" t="s">
        <v>69</v>
      </c>
      <c r="D138" s="73" t="s">
        <v>6</v>
      </c>
      <c r="E138" s="16"/>
      <c r="F138" s="16">
        <f>F139+F140+F142</f>
        <v>2035.1000000000001</v>
      </c>
      <c r="G138" s="16"/>
      <c r="H138" s="16"/>
      <c r="I138" s="16"/>
      <c r="J138" s="15">
        <f t="shared" si="12"/>
        <v>2035.1000000000001</v>
      </c>
    </row>
    <row r="139" spans="1:11" ht="15.75" hidden="1" customHeight="1" x14ac:dyDescent="0.25">
      <c r="A139" s="110"/>
      <c r="B139" s="119"/>
      <c r="C139" s="89"/>
      <c r="D139" s="72" t="s">
        <v>16</v>
      </c>
      <c r="E139" s="16"/>
      <c r="F139" s="16">
        <v>1994.5</v>
      </c>
      <c r="G139" s="16"/>
      <c r="H139" s="16"/>
      <c r="I139" s="16"/>
      <c r="J139" s="15">
        <f t="shared" si="12"/>
        <v>1994.5</v>
      </c>
    </row>
    <row r="140" spans="1:11" ht="15.75" hidden="1" customHeight="1" x14ac:dyDescent="0.25">
      <c r="A140" s="110"/>
      <c r="B140" s="119"/>
      <c r="C140" s="89"/>
      <c r="D140" s="72" t="s">
        <v>17</v>
      </c>
      <c r="E140" s="16"/>
      <c r="F140" s="16">
        <f>F141</f>
        <v>20.2</v>
      </c>
      <c r="G140" s="16"/>
      <c r="H140" s="16"/>
      <c r="I140" s="16"/>
      <c r="J140" s="15">
        <f t="shared" si="12"/>
        <v>20.2</v>
      </c>
    </row>
    <row r="141" spans="1:11" ht="90" hidden="1" customHeight="1" x14ac:dyDescent="0.25">
      <c r="A141" s="110"/>
      <c r="B141" s="119"/>
      <c r="C141" s="89"/>
      <c r="D141" s="5" t="s">
        <v>41</v>
      </c>
      <c r="E141" s="16"/>
      <c r="F141" s="28">
        <v>20.2</v>
      </c>
      <c r="G141" s="16"/>
      <c r="H141" s="16"/>
      <c r="I141" s="16"/>
      <c r="J141" s="15">
        <f t="shared" si="12"/>
        <v>20.2</v>
      </c>
    </row>
    <row r="142" spans="1:11" ht="15.75" hidden="1" customHeight="1" x14ac:dyDescent="0.25">
      <c r="A142" s="110"/>
      <c r="B142" s="119"/>
      <c r="C142" s="89"/>
      <c r="D142" s="72" t="s">
        <v>18</v>
      </c>
      <c r="E142" s="16"/>
      <c r="F142" s="16">
        <v>20.399999999999999</v>
      </c>
      <c r="G142" s="16"/>
      <c r="H142" s="16"/>
      <c r="I142" s="16"/>
      <c r="J142" s="15">
        <f t="shared" si="12"/>
        <v>20.399999999999999</v>
      </c>
    </row>
    <row r="143" spans="1:11" ht="15.75" hidden="1" customHeight="1" x14ac:dyDescent="0.25">
      <c r="A143" s="110"/>
      <c r="B143" s="119"/>
      <c r="C143" s="89"/>
      <c r="D143" s="72" t="s">
        <v>19</v>
      </c>
      <c r="E143" s="16"/>
      <c r="F143" s="16"/>
      <c r="G143" s="16"/>
      <c r="H143" s="16"/>
      <c r="I143" s="16"/>
      <c r="J143" s="15">
        <f t="shared" si="12"/>
        <v>0</v>
      </c>
    </row>
    <row r="144" spans="1:11" ht="14.25" hidden="1" customHeight="1" x14ac:dyDescent="0.25">
      <c r="A144" s="110"/>
      <c r="B144" s="120"/>
      <c r="C144" s="90"/>
      <c r="D144" s="72" t="s">
        <v>28</v>
      </c>
      <c r="E144" s="16"/>
      <c r="F144" s="16"/>
      <c r="G144" s="16"/>
      <c r="H144" s="16"/>
      <c r="I144" s="16"/>
      <c r="J144" s="15">
        <f t="shared" si="12"/>
        <v>0</v>
      </c>
    </row>
    <row r="145" spans="1:10" ht="15.75" hidden="1" customHeight="1" x14ac:dyDescent="0.25">
      <c r="A145" s="110" t="s">
        <v>86</v>
      </c>
      <c r="B145" s="118" t="s">
        <v>68</v>
      </c>
      <c r="C145" s="104" t="s">
        <v>73</v>
      </c>
      <c r="D145" s="73" t="s">
        <v>6</v>
      </c>
      <c r="E145" s="16"/>
      <c r="F145" s="16"/>
      <c r="G145" s="16">
        <f>G146+G147+G149</f>
        <v>0</v>
      </c>
      <c r="H145" s="16"/>
      <c r="I145" s="16"/>
      <c r="J145" s="15">
        <f t="shared" si="12"/>
        <v>0</v>
      </c>
    </row>
    <row r="146" spans="1:10" ht="15.75" hidden="1" customHeight="1" x14ac:dyDescent="0.25">
      <c r="A146" s="110"/>
      <c r="B146" s="119"/>
      <c r="C146" s="105"/>
      <c r="D146" s="72" t="s">
        <v>16</v>
      </c>
      <c r="E146" s="16"/>
      <c r="F146" s="16"/>
      <c r="G146" s="16"/>
      <c r="H146" s="16"/>
      <c r="I146" s="16"/>
      <c r="J146" s="15">
        <f t="shared" si="12"/>
        <v>0</v>
      </c>
    </row>
    <row r="147" spans="1:10" ht="14.25" hidden="1" customHeight="1" x14ac:dyDescent="0.25">
      <c r="A147" s="110"/>
      <c r="B147" s="119"/>
      <c r="C147" s="105"/>
      <c r="D147" s="72" t="s">
        <v>17</v>
      </c>
      <c r="E147" s="16"/>
      <c r="F147" s="16"/>
      <c r="G147" s="16">
        <f>G148</f>
        <v>0</v>
      </c>
      <c r="H147" s="16"/>
      <c r="I147" s="16"/>
      <c r="J147" s="15">
        <f t="shared" si="12"/>
        <v>0</v>
      </c>
    </row>
    <row r="148" spans="1:10" ht="94.5" hidden="1" customHeight="1" x14ac:dyDescent="0.25">
      <c r="A148" s="110"/>
      <c r="B148" s="119"/>
      <c r="C148" s="105"/>
      <c r="D148" s="5" t="s">
        <v>41</v>
      </c>
      <c r="E148" s="16"/>
      <c r="F148" s="16"/>
      <c r="G148" s="28"/>
      <c r="H148" s="16"/>
      <c r="I148" s="16"/>
      <c r="J148" s="15">
        <f t="shared" ref="J148:J211" si="20">SUM(E148:I148)</f>
        <v>0</v>
      </c>
    </row>
    <row r="149" spans="1:10" ht="15.75" hidden="1" customHeight="1" x14ac:dyDescent="0.25">
      <c r="A149" s="110"/>
      <c r="B149" s="119"/>
      <c r="C149" s="105"/>
      <c r="D149" s="72" t="s">
        <v>18</v>
      </c>
      <c r="E149" s="16"/>
      <c r="F149" s="16"/>
      <c r="G149" s="16"/>
      <c r="H149" s="16"/>
      <c r="I149" s="16"/>
      <c r="J149" s="15">
        <f t="shared" si="20"/>
        <v>0</v>
      </c>
    </row>
    <row r="150" spans="1:10" ht="15.75" hidden="1" customHeight="1" x14ac:dyDescent="0.25">
      <c r="A150" s="110"/>
      <c r="B150" s="119"/>
      <c r="C150" s="105"/>
      <c r="D150" s="72" t="s">
        <v>19</v>
      </c>
      <c r="E150" s="16"/>
      <c r="F150" s="16"/>
      <c r="G150" s="16"/>
      <c r="H150" s="16"/>
      <c r="I150" s="16"/>
      <c r="J150" s="15">
        <f t="shared" si="20"/>
        <v>0</v>
      </c>
    </row>
    <row r="151" spans="1:10" ht="15.75" hidden="1" customHeight="1" x14ac:dyDescent="0.25">
      <c r="A151" s="110"/>
      <c r="B151" s="120"/>
      <c r="C151" s="106"/>
      <c r="D151" s="72" t="s">
        <v>28</v>
      </c>
      <c r="E151" s="16"/>
      <c r="F151" s="16"/>
      <c r="G151" s="16"/>
      <c r="H151" s="16"/>
      <c r="I151" s="16"/>
      <c r="J151" s="15">
        <f t="shared" si="20"/>
        <v>0</v>
      </c>
    </row>
    <row r="152" spans="1:10" ht="17.25" hidden="1" customHeight="1" x14ac:dyDescent="0.25">
      <c r="A152" s="131">
        <v>12</v>
      </c>
      <c r="B152" s="118" t="s">
        <v>9</v>
      </c>
      <c r="C152" s="88" t="s">
        <v>94</v>
      </c>
      <c r="D152" s="73" t="s">
        <v>6</v>
      </c>
      <c r="E152" s="16">
        <f>E153+E154+E155</f>
        <v>0</v>
      </c>
      <c r="F152" s="16">
        <f>F154+F155</f>
        <v>4409.8999999999996</v>
      </c>
      <c r="G152" s="16">
        <f>G154+G155</f>
        <v>5000</v>
      </c>
      <c r="H152" s="16">
        <v>0</v>
      </c>
      <c r="I152" s="16">
        <v>0</v>
      </c>
      <c r="J152" s="15">
        <f t="shared" si="20"/>
        <v>9409.9</v>
      </c>
    </row>
    <row r="153" spans="1:10" ht="21.75" hidden="1" customHeight="1" x14ac:dyDescent="0.25">
      <c r="A153" s="132"/>
      <c r="B153" s="119"/>
      <c r="C153" s="89"/>
      <c r="D153" s="72" t="s">
        <v>16</v>
      </c>
      <c r="E153" s="16">
        <v>0</v>
      </c>
      <c r="F153" s="16"/>
      <c r="G153" s="16"/>
      <c r="H153" s="16"/>
      <c r="I153" s="16"/>
      <c r="J153" s="15">
        <f t="shared" si="20"/>
        <v>0</v>
      </c>
    </row>
    <row r="154" spans="1:10" ht="15.75" hidden="1" customHeight="1" x14ac:dyDescent="0.25">
      <c r="A154" s="132"/>
      <c r="B154" s="119"/>
      <c r="C154" s="89"/>
      <c r="D154" s="72" t="s">
        <v>17</v>
      </c>
      <c r="E154" s="16">
        <v>0</v>
      </c>
      <c r="F154" s="16">
        <f>F160+F166+F172</f>
        <v>4365.7</v>
      </c>
      <c r="G154" s="16">
        <f>G160+G166+G172</f>
        <v>4950</v>
      </c>
      <c r="H154" s="16"/>
      <c r="I154" s="16"/>
      <c r="J154" s="15">
        <f t="shared" si="20"/>
        <v>9315.7000000000007</v>
      </c>
    </row>
    <row r="155" spans="1:10" hidden="1" x14ac:dyDescent="0.25">
      <c r="A155" s="132"/>
      <c r="B155" s="119"/>
      <c r="C155" s="89"/>
      <c r="D155" s="72" t="s">
        <v>18</v>
      </c>
      <c r="E155" s="16">
        <v>0</v>
      </c>
      <c r="F155" s="16">
        <f>F161+F167+F173</f>
        <v>44.2</v>
      </c>
      <c r="G155" s="16">
        <f>G161+G167+G173</f>
        <v>50</v>
      </c>
      <c r="H155" s="16"/>
      <c r="I155" s="16"/>
      <c r="J155" s="15">
        <f t="shared" si="20"/>
        <v>94.2</v>
      </c>
    </row>
    <row r="156" spans="1:10" ht="18" hidden="1" customHeight="1" x14ac:dyDescent="0.25">
      <c r="A156" s="132"/>
      <c r="B156" s="119"/>
      <c r="C156" s="89"/>
      <c r="D156" s="72" t="s">
        <v>19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5">
        <f t="shared" si="20"/>
        <v>0</v>
      </c>
    </row>
    <row r="157" spans="1:10" ht="312.75" hidden="1" customHeight="1" x14ac:dyDescent="0.25">
      <c r="A157" s="133"/>
      <c r="B157" s="120"/>
      <c r="C157" s="90"/>
      <c r="D157" s="72" t="s">
        <v>28</v>
      </c>
      <c r="E157" s="17">
        <v>0</v>
      </c>
      <c r="F157" s="17">
        <v>0</v>
      </c>
      <c r="G157" s="17">
        <v>0</v>
      </c>
      <c r="H157" s="17">
        <v>0</v>
      </c>
      <c r="I157" s="17">
        <v>0</v>
      </c>
      <c r="J157" s="15">
        <f t="shared" si="20"/>
        <v>0</v>
      </c>
    </row>
    <row r="158" spans="1:10" ht="20.25" hidden="1" customHeight="1" x14ac:dyDescent="0.25">
      <c r="A158" s="115" t="s">
        <v>92</v>
      </c>
      <c r="B158" s="118" t="s">
        <v>68</v>
      </c>
      <c r="C158" s="88" t="s">
        <v>99</v>
      </c>
      <c r="D158" s="73" t="s">
        <v>6</v>
      </c>
      <c r="E158" s="16">
        <f>E159+E160+E161</f>
        <v>0</v>
      </c>
      <c r="F158" s="16">
        <f>F160+F161</f>
        <v>1797.1</v>
      </c>
      <c r="G158" s="16">
        <v>0</v>
      </c>
      <c r="H158" s="16">
        <v>0</v>
      </c>
      <c r="I158" s="16">
        <v>0</v>
      </c>
      <c r="J158" s="15">
        <f t="shared" si="20"/>
        <v>1797.1</v>
      </c>
    </row>
    <row r="159" spans="1:10" ht="18" hidden="1" customHeight="1" x14ac:dyDescent="0.25">
      <c r="A159" s="116"/>
      <c r="B159" s="119"/>
      <c r="C159" s="89"/>
      <c r="D159" s="72" t="s">
        <v>16</v>
      </c>
      <c r="E159" s="16">
        <v>0</v>
      </c>
      <c r="F159" s="16"/>
      <c r="G159" s="16"/>
      <c r="H159" s="16"/>
      <c r="I159" s="16"/>
      <c r="J159" s="15">
        <f t="shared" si="20"/>
        <v>0</v>
      </c>
    </row>
    <row r="160" spans="1:10" ht="17.25" hidden="1" customHeight="1" x14ac:dyDescent="0.25">
      <c r="A160" s="116"/>
      <c r="B160" s="119"/>
      <c r="C160" s="89"/>
      <c r="D160" s="72" t="s">
        <v>17</v>
      </c>
      <c r="E160" s="16">
        <v>0</v>
      </c>
      <c r="F160" s="16">
        <v>1779.1</v>
      </c>
      <c r="G160" s="16"/>
      <c r="H160" s="16"/>
      <c r="I160" s="16"/>
      <c r="J160" s="15">
        <f t="shared" si="20"/>
        <v>1779.1</v>
      </c>
    </row>
    <row r="161" spans="1:10" ht="20.25" hidden="1" customHeight="1" x14ac:dyDescent="0.25">
      <c r="A161" s="116"/>
      <c r="B161" s="119"/>
      <c r="C161" s="89"/>
      <c r="D161" s="72" t="s">
        <v>18</v>
      </c>
      <c r="E161" s="16">
        <v>0</v>
      </c>
      <c r="F161" s="16">
        <v>18</v>
      </c>
      <c r="G161" s="16"/>
      <c r="H161" s="16"/>
      <c r="I161" s="16"/>
      <c r="J161" s="15">
        <f t="shared" si="20"/>
        <v>18</v>
      </c>
    </row>
    <row r="162" spans="1:10" ht="31.5" hidden="1" customHeight="1" x14ac:dyDescent="0.25">
      <c r="A162" s="116"/>
      <c r="B162" s="119"/>
      <c r="C162" s="89"/>
      <c r="D162" s="72" t="s">
        <v>19</v>
      </c>
      <c r="E162" s="16">
        <v>0</v>
      </c>
      <c r="F162" s="16"/>
      <c r="G162" s="16">
        <v>0</v>
      </c>
      <c r="H162" s="16">
        <v>0</v>
      </c>
      <c r="I162" s="16">
        <v>0</v>
      </c>
      <c r="J162" s="15">
        <f t="shared" si="20"/>
        <v>0</v>
      </c>
    </row>
    <row r="163" spans="1:10" ht="132" hidden="1" customHeight="1" x14ac:dyDescent="0.25">
      <c r="A163" s="117"/>
      <c r="B163" s="120"/>
      <c r="C163" s="90"/>
      <c r="D163" s="72" t="s">
        <v>28</v>
      </c>
      <c r="E163" s="17">
        <v>0</v>
      </c>
      <c r="F163" s="17"/>
      <c r="G163" s="17">
        <v>0</v>
      </c>
      <c r="H163" s="17">
        <v>0</v>
      </c>
      <c r="I163" s="17">
        <v>0</v>
      </c>
      <c r="J163" s="15">
        <f t="shared" si="20"/>
        <v>0</v>
      </c>
    </row>
    <row r="164" spans="1:10" ht="0.75" hidden="1" customHeight="1" x14ac:dyDescent="0.25">
      <c r="A164" s="115" t="s">
        <v>93</v>
      </c>
      <c r="B164" s="118" t="s">
        <v>68</v>
      </c>
      <c r="C164" s="88" t="s">
        <v>100</v>
      </c>
      <c r="D164" s="73" t="s">
        <v>6</v>
      </c>
      <c r="E164" s="16">
        <f>E165+E166+E167</f>
        <v>0</v>
      </c>
      <c r="F164" s="16">
        <f>F166+F167</f>
        <v>2612.7999999999997</v>
      </c>
      <c r="G164" s="16">
        <v>0</v>
      </c>
      <c r="H164" s="16">
        <v>0</v>
      </c>
      <c r="I164" s="16">
        <v>0</v>
      </c>
      <c r="J164" s="15">
        <f t="shared" si="20"/>
        <v>2612.7999999999997</v>
      </c>
    </row>
    <row r="165" spans="1:10" ht="17.25" hidden="1" customHeight="1" x14ac:dyDescent="0.25">
      <c r="A165" s="116"/>
      <c r="B165" s="119"/>
      <c r="C165" s="89"/>
      <c r="D165" s="72" t="s">
        <v>16</v>
      </c>
      <c r="E165" s="16">
        <v>0</v>
      </c>
      <c r="F165" s="16"/>
      <c r="G165" s="16"/>
      <c r="H165" s="16"/>
      <c r="I165" s="16"/>
      <c r="J165" s="15">
        <f t="shared" si="20"/>
        <v>0</v>
      </c>
    </row>
    <row r="166" spans="1:10" ht="17.25" hidden="1" customHeight="1" x14ac:dyDescent="0.25">
      <c r="A166" s="116"/>
      <c r="B166" s="119"/>
      <c r="C166" s="89"/>
      <c r="D166" s="72" t="s">
        <v>17</v>
      </c>
      <c r="E166" s="16">
        <v>0</v>
      </c>
      <c r="F166" s="16">
        <v>2586.6</v>
      </c>
      <c r="G166" s="16"/>
      <c r="H166" s="16"/>
      <c r="I166" s="16"/>
      <c r="J166" s="15">
        <f t="shared" si="20"/>
        <v>2586.6</v>
      </c>
    </row>
    <row r="167" spans="1:10" ht="17.25" hidden="1" customHeight="1" x14ac:dyDescent="0.25">
      <c r="A167" s="116"/>
      <c r="B167" s="119"/>
      <c r="C167" s="89"/>
      <c r="D167" s="72" t="s">
        <v>18</v>
      </c>
      <c r="E167" s="16">
        <v>0</v>
      </c>
      <c r="F167" s="16">
        <v>26.2</v>
      </c>
      <c r="G167" s="16"/>
      <c r="H167" s="16"/>
      <c r="I167" s="16"/>
      <c r="J167" s="15">
        <f t="shared" si="20"/>
        <v>26.2</v>
      </c>
    </row>
    <row r="168" spans="1:10" ht="32.25" hidden="1" customHeight="1" x14ac:dyDescent="0.25">
      <c r="A168" s="116"/>
      <c r="B168" s="119"/>
      <c r="C168" s="89"/>
      <c r="D168" s="72" t="s">
        <v>19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5">
        <f t="shared" si="20"/>
        <v>0</v>
      </c>
    </row>
    <row r="169" spans="1:10" ht="142.5" hidden="1" customHeight="1" x14ac:dyDescent="0.25">
      <c r="A169" s="117"/>
      <c r="B169" s="120"/>
      <c r="C169" s="90"/>
      <c r="D169" s="72" t="s">
        <v>28</v>
      </c>
      <c r="E169" s="17">
        <v>0</v>
      </c>
      <c r="F169" s="17">
        <v>0</v>
      </c>
      <c r="G169" s="17">
        <v>0</v>
      </c>
      <c r="H169" s="17">
        <v>0</v>
      </c>
      <c r="I169" s="17">
        <v>0</v>
      </c>
      <c r="J169" s="15">
        <f t="shared" si="20"/>
        <v>0</v>
      </c>
    </row>
    <row r="170" spans="1:10" hidden="1" x14ac:dyDescent="0.25">
      <c r="A170" s="115" t="s">
        <v>136</v>
      </c>
      <c r="B170" s="118" t="s">
        <v>68</v>
      </c>
      <c r="C170" s="88" t="s">
        <v>137</v>
      </c>
      <c r="D170" s="73" t="s">
        <v>6</v>
      </c>
      <c r="E170" s="16">
        <f>E171+E172+E173</f>
        <v>0</v>
      </c>
      <c r="F170" s="16">
        <f>F172+F173</f>
        <v>0</v>
      </c>
      <c r="G170" s="16">
        <f>G172+G173</f>
        <v>5000</v>
      </c>
      <c r="H170" s="16">
        <v>0</v>
      </c>
      <c r="I170" s="16">
        <v>0</v>
      </c>
      <c r="J170" s="15">
        <f t="shared" si="20"/>
        <v>5000</v>
      </c>
    </row>
    <row r="171" spans="1:10" hidden="1" x14ac:dyDescent="0.25">
      <c r="A171" s="116"/>
      <c r="B171" s="119"/>
      <c r="C171" s="89"/>
      <c r="D171" s="72" t="s">
        <v>16</v>
      </c>
      <c r="E171" s="16">
        <v>0</v>
      </c>
      <c r="F171" s="16"/>
      <c r="G171" s="16"/>
      <c r="H171" s="16"/>
      <c r="I171" s="16"/>
      <c r="J171" s="15">
        <f t="shared" si="20"/>
        <v>0</v>
      </c>
    </row>
    <row r="172" spans="1:10" hidden="1" x14ac:dyDescent="0.25">
      <c r="A172" s="116"/>
      <c r="B172" s="119"/>
      <c r="C172" s="89"/>
      <c r="D172" s="72" t="s">
        <v>17</v>
      </c>
      <c r="E172" s="16">
        <v>0</v>
      </c>
      <c r="F172" s="16">
        <v>0</v>
      </c>
      <c r="G172" s="16">
        <v>4950</v>
      </c>
      <c r="H172" s="16">
        <v>0</v>
      </c>
      <c r="I172" s="16">
        <v>0</v>
      </c>
      <c r="J172" s="15">
        <f t="shared" si="20"/>
        <v>4950</v>
      </c>
    </row>
    <row r="173" spans="1:10" hidden="1" x14ac:dyDescent="0.25">
      <c r="A173" s="116"/>
      <c r="B173" s="119"/>
      <c r="C173" s="89"/>
      <c r="D173" s="72" t="s">
        <v>18</v>
      </c>
      <c r="E173" s="16">
        <v>0</v>
      </c>
      <c r="F173" s="16">
        <v>0</v>
      </c>
      <c r="G173" s="16">
        <v>50</v>
      </c>
      <c r="H173" s="16">
        <v>0</v>
      </c>
      <c r="I173" s="16">
        <v>0</v>
      </c>
      <c r="J173" s="15">
        <f t="shared" si="20"/>
        <v>50</v>
      </c>
    </row>
    <row r="174" spans="1:10" ht="30" hidden="1" x14ac:dyDescent="0.25">
      <c r="A174" s="116"/>
      <c r="B174" s="119"/>
      <c r="C174" s="89"/>
      <c r="D174" s="72" t="s">
        <v>19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5">
        <f t="shared" si="20"/>
        <v>0</v>
      </c>
    </row>
    <row r="175" spans="1:10" ht="136.5" hidden="1" customHeight="1" x14ac:dyDescent="0.25">
      <c r="A175" s="117"/>
      <c r="B175" s="120"/>
      <c r="C175" s="90"/>
      <c r="D175" s="72" t="s">
        <v>28</v>
      </c>
      <c r="E175" s="17">
        <v>0</v>
      </c>
      <c r="F175" s="17">
        <v>0</v>
      </c>
      <c r="G175" s="17">
        <v>0</v>
      </c>
      <c r="H175" s="17">
        <v>0</v>
      </c>
      <c r="I175" s="17">
        <v>0</v>
      </c>
      <c r="J175" s="15">
        <f t="shared" si="20"/>
        <v>0</v>
      </c>
    </row>
    <row r="176" spans="1:10" hidden="1" x14ac:dyDescent="0.25">
      <c r="A176" s="85">
        <v>13</v>
      </c>
      <c r="B176" s="111" t="s">
        <v>9</v>
      </c>
      <c r="C176" s="103" t="s">
        <v>59</v>
      </c>
      <c r="D176" s="73" t="s">
        <v>6</v>
      </c>
      <c r="E176" s="16">
        <f>E177</f>
        <v>16446.599999999999</v>
      </c>
      <c r="F176" s="16">
        <f t="shared" ref="F176:I176" si="21">F177</f>
        <v>16664.3</v>
      </c>
      <c r="G176" s="16">
        <f t="shared" si="21"/>
        <v>17518.400000000001</v>
      </c>
      <c r="H176" s="16">
        <f t="shared" si="21"/>
        <v>17518.400000000001</v>
      </c>
      <c r="I176" s="16">
        <f t="shared" si="21"/>
        <v>17518.400000000001</v>
      </c>
      <c r="J176" s="15">
        <f t="shared" si="20"/>
        <v>85666.1</v>
      </c>
    </row>
    <row r="177" spans="1:10" ht="18.75" hidden="1" customHeight="1" x14ac:dyDescent="0.25">
      <c r="A177" s="86"/>
      <c r="B177" s="111"/>
      <c r="C177" s="103"/>
      <c r="D177" s="72" t="s">
        <v>16</v>
      </c>
      <c r="E177" s="16">
        <v>16446.599999999999</v>
      </c>
      <c r="F177" s="16">
        <v>16664.3</v>
      </c>
      <c r="G177" s="16">
        <v>17518.400000000001</v>
      </c>
      <c r="H177" s="16">
        <v>17518.400000000001</v>
      </c>
      <c r="I177" s="16">
        <v>17518.400000000001</v>
      </c>
      <c r="J177" s="15">
        <f t="shared" si="20"/>
        <v>85666.1</v>
      </c>
    </row>
    <row r="178" spans="1:10" ht="22.5" hidden="1" customHeight="1" x14ac:dyDescent="0.25">
      <c r="A178" s="86"/>
      <c r="B178" s="111"/>
      <c r="C178" s="103"/>
      <c r="D178" s="72" t="s">
        <v>17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5">
        <f t="shared" si="20"/>
        <v>0</v>
      </c>
    </row>
    <row r="179" spans="1:10" ht="15.75" hidden="1" customHeight="1" x14ac:dyDescent="0.25">
      <c r="A179" s="86"/>
      <c r="B179" s="111"/>
      <c r="C179" s="103"/>
      <c r="D179" s="72" t="s">
        <v>18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5">
        <f t="shared" si="20"/>
        <v>0</v>
      </c>
    </row>
    <row r="180" spans="1:10" ht="15.75" hidden="1" customHeight="1" x14ac:dyDescent="0.25">
      <c r="A180" s="86"/>
      <c r="B180" s="111"/>
      <c r="C180" s="103"/>
      <c r="D180" s="72" t="s">
        <v>19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5">
        <f t="shared" si="20"/>
        <v>0</v>
      </c>
    </row>
    <row r="181" spans="1:10" ht="155.25" hidden="1" customHeight="1" x14ac:dyDescent="0.25">
      <c r="A181" s="87"/>
      <c r="B181" s="111"/>
      <c r="C181" s="103"/>
      <c r="D181" s="72" t="s">
        <v>28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5">
        <f t="shared" si="20"/>
        <v>0</v>
      </c>
    </row>
    <row r="182" spans="1:10" ht="15.75" hidden="1" customHeight="1" x14ac:dyDescent="0.25">
      <c r="A182" s="124">
        <v>14</v>
      </c>
      <c r="B182" s="111" t="s">
        <v>9</v>
      </c>
      <c r="C182" s="103" t="s">
        <v>97</v>
      </c>
      <c r="D182" s="73" t="s">
        <v>6</v>
      </c>
      <c r="E182" s="16">
        <f>SUM(E183:E187)</f>
        <v>9374.9</v>
      </c>
      <c r="F182" s="16">
        <f t="shared" ref="F182:I182" si="22">SUM(F183:F187)</f>
        <v>9806</v>
      </c>
      <c r="G182" s="16">
        <f t="shared" si="22"/>
        <v>10013.5</v>
      </c>
      <c r="H182" s="16">
        <f t="shared" si="22"/>
        <v>10106.799999999999</v>
      </c>
      <c r="I182" s="16">
        <f t="shared" si="22"/>
        <v>10106.799999999999</v>
      </c>
      <c r="J182" s="15">
        <f t="shared" si="20"/>
        <v>49408</v>
      </c>
    </row>
    <row r="183" spans="1:10" ht="15.75" hidden="1" customHeight="1" x14ac:dyDescent="0.25">
      <c r="A183" s="124"/>
      <c r="B183" s="111"/>
      <c r="C183" s="103"/>
      <c r="D183" s="72" t="s">
        <v>16</v>
      </c>
      <c r="E183" s="16"/>
      <c r="F183" s="16"/>
      <c r="G183" s="16"/>
      <c r="H183" s="16"/>
      <c r="I183" s="16"/>
      <c r="J183" s="15">
        <f t="shared" si="20"/>
        <v>0</v>
      </c>
    </row>
    <row r="184" spans="1:10" ht="129" hidden="1" customHeight="1" x14ac:dyDescent="0.25">
      <c r="A184" s="124"/>
      <c r="B184" s="111"/>
      <c r="C184" s="103"/>
      <c r="D184" s="27" t="s">
        <v>17</v>
      </c>
      <c r="E184" s="28">
        <v>9374.9</v>
      </c>
      <c r="F184" s="28">
        <v>9806</v>
      </c>
      <c r="G184" s="28">
        <v>10013.5</v>
      </c>
      <c r="H184" s="28">
        <v>10106.799999999999</v>
      </c>
      <c r="I184" s="28">
        <v>10106.799999999999</v>
      </c>
      <c r="J184" s="15">
        <f t="shared" si="20"/>
        <v>49408</v>
      </c>
    </row>
    <row r="185" spans="1:10" ht="39" hidden="1" customHeight="1" x14ac:dyDescent="0.25">
      <c r="A185" s="124"/>
      <c r="B185" s="111"/>
      <c r="C185" s="103"/>
      <c r="D185" s="72" t="s">
        <v>18</v>
      </c>
      <c r="E185" s="16"/>
      <c r="F185" s="16"/>
      <c r="G185" s="16">
        <v>0</v>
      </c>
      <c r="H185" s="16">
        <v>0</v>
      </c>
      <c r="I185" s="16">
        <v>0</v>
      </c>
      <c r="J185" s="15">
        <f t="shared" si="20"/>
        <v>0</v>
      </c>
    </row>
    <row r="186" spans="1:10" ht="36.75" hidden="1" customHeight="1" x14ac:dyDescent="0.25">
      <c r="A186" s="124"/>
      <c r="B186" s="111"/>
      <c r="C186" s="103"/>
      <c r="D186" s="72" t="s">
        <v>19</v>
      </c>
      <c r="E186" s="16"/>
      <c r="F186" s="16"/>
      <c r="G186" s="16">
        <v>0</v>
      </c>
      <c r="H186" s="16">
        <v>0</v>
      </c>
      <c r="I186" s="16">
        <v>0</v>
      </c>
      <c r="J186" s="15">
        <f t="shared" si="20"/>
        <v>0</v>
      </c>
    </row>
    <row r="187" spans="1:10" ht="93" hidden="1" customHeight="1" x14ac:dyDescent="0.25">
      <c r="A187" s="124"/>
      <c r="B187" s="111"/>
      <c r="C187" s="103"/>
      <c r="D187" s="72" t="s">
        <v>28</v>
      </c>
      <c r="E187" s="16"/>
      <c r="F187" s="16"/>
      <c r="G187" s="16">
        <v>0</v>
      </c>
      <c r="H187" s="16">
        <v>0</v>
      </c>
      <c r="I187" s="16">
        <v>0</v>
      </c>
      <c r="J187" s="15">
        <f t="shared" si="20"/>
        <v>0</v>
      </c>
    </row>
    <row r="188" spans="1:10" ht="14.25" hidden="1" customHeight="1" x14ac:dyDescent="0.25">
      <c r="A188" s="124">
        <v>15</v>
      </c>
      <c r="B188" s="111" t="s">
        <v>9</v>
      </c>
      <c r="C188" s="103" t="s">
        <v>56</v>
      </c>
      <c r="D188" s="30" t="s">
        <v>6</v>
      </c>
      <c r="E188" s="28">
        <f>SUM(E189:E193)</f>
        <v>15.1</v>
      </c>
      <c r="F188" s="28">
        <f t="shared" ref="F188:I188" si="23">SUM(F189:F193)</f>
        <v>23.754000000000001</v>
      </c>
      <c r="G188" s="28">
        <f t="shared" si="23"/>
        <v>31.4</v>
      </c>
      <c r="H188" s="28">
        <f t="shared" si="23"/>
        <v>15.1</v>
      </c>
      <c r="I188" s="28">
        <f t="shared" si="23"/>
        <v>15.1</v>
      </c>
      <c r="J188" s="15">
        <f t="shared" si="20"/>
        <v>100.45399999999998</v>
      </c>
    </row>
    <row r="189" spans="1:10" ht="21.75" hidden="1" customHeight="1" x14ac:dyDescent="0.25">
      <c r="A189" s="124"/>
      <c r="B189" s="111"/>
      <c r="C189" s="103"/>
      <c r="D189" s="27" t="s">
        <v>16</v>
      </c>
      <c r="E189" s="28"/>
      <c r="F189" s="28"/>
      <c r="G189" s="28"/>
      <c r="H189" s="28"/>
      <c r="I189" s="28"/>
      <c r="J189" s="15">
        <f t="shared" si="20"/>
        <v>0</v>
      </c>
    </row>
    <row r="190" spans="1:10" ht="22.5" hidden="1" customHeight="1" x14ac:dyDescent="0.25">
      <c r="A190" s="124"/>
      <c r="B190" s="111"/>
      <c r="C190" s="103"/>
      <c r="D190" s="27" t="s">
        <v>17</v>
      </c>
      <c r="E190" s="28">
        <v>15.1</v>
      </c>
      <c r="F190" s="28">
        <v>23.754000000000001</v>
      </c>
      <c r="G190" s="28">
        <v>31.4</v>
      </c>
      <c r="H190" s="28">
        <v>15.1</v>
      </c>
      <c r="I190" s="28">
        <v>15.1</v>
      </c>
      <c r="J190" s="15">
        <f t="shared" si="20"/>
        <v>100.45399999999998</v>
      </c>
    </row>
    <row r="191" spans="1:10" ht="25.5" hidden="1" customHeight="1" x14ac:dyDescent="0.25">
      <c r="A191" s="124"/>
      <c r="B191" s="111"/>
      <c r="C191" s="103"/>
      <c r="D191" s="27" t="s">
        <v>18</v>
      </c>
      <c r="E191" s="28"/>
      <c r="F191" s="28"/>
      <c r="G191" s="28"/>
      <c r="H191" s="28"/>
      <c r="I191" s="28"/>
      <c r="J191" s="15">
        <f t="shared" si="20"/>
        <v>0</v>
      </c>
    </row>
    <row r="192" spans="1:10" ht="40.5" hidden="1" customHeight="1" x14ac:dyDescent="0.25">
      <c r="A192" s="124"/>
      <c r="B192" s="111"/>
      <c r="C192" s="103"/>
      <c r="D192" s="27" t="s">
        <v>19</v>
      </c>
      <c r="E192" s="28"/>
      <c r="F192" s="28"/>
      <c r="G192" s="28"/>
      <c r="H192" s="28"/>
      <c r="I192" s="28"/>
      <c r="J192" s="15">
        <f t="shared" si="20"/>
        <v>0</v>
      </c>
    </row>
    <row r="193" spans="1:10" ht="151.5" hidden="1" customHeight="1" x14ac:dyDescent="0.25">
      <c r="A193" s="124"/>
      <c r="B193" s="111"/>
      <c r="C193" s="103"/>
      <c r="D193" s="27" t="s">
        <v>28</v>
      </c>
      <c r="E193" s="28"/>
      <c r="F193" s="28"/>
      <c r="G193" s="28"/>
      <c r="H193" s="28"/>
      <c r="I193" s="28"/>
      <c r="J193" s="15">
        <f t="shared" si="20"/>
        <v>0</v>
      </c>
    </row>
    <row r="194" spans="1:10" ht="1.5" hidden="1" customHeight="1" x14ac:dyDescent="0.25">
      <c r="A194" s="124">
        <v>16</v>
      </c>
      <c r="B194" s="111" t="s">
        <v>9</v>
      </c>
      <c r="C194" s="103" t="s">
        <v>57</v>
      </c>
      <c r="D194" s="30" t="s">
        <v>6</v>
      </c>
      <c r="E194" s="28">
        <f>SUM(E195:E199)</f>
        <v>2378</v>
      </c>
      <c r="F194" s="28">
        <f t="shared" ref="F194:I194" si="24">SUM(F195:F199)</f>
        <v>1497.7</v>
      </c>
      <c r="G194" s="28">
        <f t="shared" si="24"/>
        <v>2685</v>
      </c>
      <c r="H194" s="28">
        <f t="shared" si="24"/>
        <v>3567</v>
      </c>
      <c r="I194" s="28">
        <f t="shared" si="24"/>
        <v>3567</v>
      </c>
      <c r="J194" s="15">
        <f t="shared" si="20"/>
        <v>13694.7</v>
      </c>
    </row>
    <row r="195" spans="1:10" ht="18.75" hidden="1" customHeight="1" x14ac:dyDescent="0.25">
      <c r="A195" s="124"/>
      <c r="B195" s="111"/>
      <c r="C195" s="103"/>
      <c r="D195" s="27" t="s">
        <v>16</v>
      </c>
      <c r="E195" s="28"/>
      <c r="F195" s="28"/>
      <c r="G195" s="28"/>
      <c r="H195" s="28"/>
      <c r="I195" s="28"/>
      <c r="J195" s="15">
        <f t="shared" si="20"/>
        <v>0</v>
      </c>
    </row>
    <row r="196" spans="1:10" ht="15" hidden="1" customHeight="1" x14ac:dyDescent="0.25">
      <c r="A196" s="124"/>
      <c r="B196" s="111"/>
      <c r="C196" s="103"/>
      <c r="D196" s="27" t="s">
        <v>17</v>
      </c>
      <c r="E196" s="28"/>
      <c r="F196" s="28"/>
      <c r="G196" s="28"/>
      <c r="H196" s="28"/>
      <c r="I196" s="28"/>
      <c r="J196" s="15">
        <f t="shared" si="20"/>
        <v>0</v>
      </c>
    </row>
    <row r="197" spans="1:10" ht="15" hidden="1" customHeight="1" x14ac:dyDescent="0.25">
      <c r="A197" s="124"/>
      <c r="B197" s="111"/>
      <c r="C197" s="103"/>
      <c r="D197" s="27" t="s">
        <v>18</v>
      </c>
      <c r="E197" s="28">
        <v>2378</v>
      </c>
      <c r="F197" s="28">
        <v>1497.7</v>
      </c>
      <c r="G197" s="28">
        <v>2685</v>
      </c>
      <c r="H197" s="28">
        <v>3567</v>
      </c>
      <c r="I197" s="28">
        <v>3567</v>
      </c>
      <c r="J197" s="15">
        <f t="shared" si="20"/>
        <v>13694.7</v>
      </c>
    </row>
    <row r="198" spans="1:10" ht="30" hidden="1" x14ac:dyDescent="0.25">
      <c r="A198" s="124"/>
      <c r="B198" s="111"/>
      <c r="C198" s="103"/>
      <c r="D198" s="27" t="s">
        <v>19</v>
      </c>
      <c r="E198" s="28"/>
      <c r="F198" s="28"/>
      <c r="G198" s="28"/>
      <c r="H198" s="28"/>
      <c r="I198" s="28"/>
      <c r="J198" s="15">
        <f t="shared" si="20"/>
        <v>0</v>
      </c>
    </row>
    <row r="199" spans="1:10" hidden="1" x14ac:dyDescent="0.25">
      <c r="A199" s="124"/>
      <c r="B199" s="111"/>
      <c r="C199" s="103"/>
      <c r="D199" s="27" t="s">
        <v>28</v>
      </c>
      <c r="E199" s="28"/>
      <c r="F199" s="28"/>
      <c r="G199" s="28"/>
      <c r="H199" s="28"/>
      <c r="I199" s="28"/>
      <c r="J199" s="15">
        <f t="shared" si="20"/>
        <v>0</v>
      </c>
    </row>
    <row r="200" spans="1:10" hidden="1" x14ac:dyDescent="0.25">
      <c r="A200" s="124">
        <v>17</v>
      </c>
      <c r="B200" s="111" t="s">
        <v>9</v>
      </c>
      <c r="C200" s="122" t="s">
        <v>74</v>
      </c>
      <c r="D200" s="30" t="s">
        <v>6</v>
      </c>
      <c r="E200" s="28">
        <f>E206+E212+E218</f>
        <v>909.30000000000007</v>
      </c>
      <c r="F200" s="28">
        <f>F206+F212+F218+F224+F230+F236+F242</f>
        <v>1212.4000000000001</v>
      </c>
      <c r="G200" s="28">
        <f>G202+G203</f>
        <v>909.3</v>
      </c>
      <c r="H200" s="28">
        <f t="shared" ref="H200:I200" si="25">H206+H212+H218</f>
        <v>0</v>
      </c>
      <c r="I200" s="28">
        <f t="shared" si="25"/>
        <v>0</v>
      </c>
      <c r="J200" s="15">
        <f t="shared" si="20"/>
        <v>3031</v>
      </c>
    </row>
    <row r="201" spans="1:10" hidden="1" x14ac:dyDescent="0.25">
      <c r="A201" s="124"/>
      <c r="B201" s="111"/>
      <c r="C201" s="123"/>
      <c r="D201" s="27" t="s">
        <v>16</v>
      </c>
      <c r="E201" s="28"/>
      <c r="F201" s="28"/>
      <c r="G201" s="28"/>
      <c r="H201" s="28"/>
      <c r="I201" s="29"/>
      <c r="J201" s="15">
        <f t="shared" si="20"/>
        <v>0</v>
      </c>
    </row>
    <row r="202" spans="1:10" hidden="1" x14ac:dyDescent="0.25">
      <c r="A202" s="124"/>
      <c r="B202" s="111"/>
      <c r="C202" s="123"/>
      <c r="D202" s="27" t="s">
        <v>17</v>
      </c>
      <c r="E202" s="41">
        <f>E208+E214+E220</f>
        <v>900</v>
      </c>
      <c r="F202" s="41">
        <f>F208+F214+F220+F226+F232+F238+F244</f>
        <v>1200</v>
      </c>
      <c r="G202" s="41">
        <f>G250+G256+G262</f>
        <v>900</v>
      </c>
      <c r="H202" s="41">
        <f t="shared" ref="H202:I203" si="26">H208+H214+H220+H226+H232+H238+H244</f>
        <v>0</v>
      </c>
      <c r="I202" s="41">
        <f t="shared" si="26"/>
        <v>0</v>
      </c>
      <c r="J202" s="15">
        <f t="shared" si="20"/>
        <v>3000</v>
      </c>
    </row>
    <row r="203" spans="1:10" hidden="1" x14ac:dyDescent="0.25">
      <c r="A203" s="124"/>
      <c r="B203" s="111"/>
      <c r="C203" s="123"/>
      <c r="D203" s="27" t="s">
        <v>18</v>
      </c>
      <c r="E203" s="41">
        <f>E209+E215+E221</f>
        <v>9.3000000000000007</v>
      </c>
      <c r="F203" s="41">
        <f>F209+F215+F221+F227+F233+F239+F245</f>
        <v>12.4</v>
      </c>
      <c r="G203" s="41">
        <f>G251+G257+G263</f>
        <v>9.3000000000000007</v>
      </c>
      <c r="H203" s="41">
        <f t="shared" si="26"/>
        <v>0</v>
      </c>
      <c r="I203" s="41">
        <f t="shared" si="26"/>
        <v>0</v>
      </c>
      <c r="J203" s="15">
        <f t="shared" si="20"/>
        <v>31.000000000000004</v>
      </c>
    </row>
    <row r="204" spans="1:10" ht="30" hidden="1" x14ac:dyDescent="0.25">
      <c r="A204" s="124"/>
      <c r="B204" s="111"/>
      <c r="C204" s="123"/>
      <c r="D204" s="27" t="s">
        <v>19</v>
      </c>
      <c r="E204" s="42"/>
      <c r="F204" s="41"/>
      <c r="G204" s="42"/>
      <c r="H204" s="41"/>
      <c r="I204" s="41"/>
      <c r="J204" s="15">
        <f t="shared" si="20"/>
        <v>0</v>
      </c>
    </row>
    <row r="205" spans="1:10" ht="154.5" hidden="1" customHeight="1" x14ac:dyDescent="0.25">
      <c r="A205" s="124"/>
      <c r="B205" s="111"/>
      <c r="C205" s="123"/>
      <c r="D205" s="27" t="s">
        <v>28</v>
      </c>
      <c r="E205" s="42"/>
      <c r="F205" s="41"/>
      <c r="G205" s="42"/>
      <c r="H205" s="41"/>
      <c r="I205" s="41"/>
      <c r="J205" s="15">
        <f t="shared" si="20"/>
        <v>0</v>
      </c>
    </row>
    <row r="206" spans="1:10" ht="15" hidden="1" customHeight="1" x14ac:dyDescent="0.25">
      <c r="A206" s="110" t="s">
        <v>75</v>
      </c>
      <c r="B206" s="118" t="s">
        <v>68</v>
      </c>
      <c r="C206" s="121" t="s">
        <v>78</v>
      </c>
      <c r="D206" s="73" t="s">
        <v>6</v>
      </c>
      <c r="E206" s="16">
        <f>E207+E208+E209</f>
        <v>303.10000000000002</v>
      </c>
      <c r="F206" s="16">
        <f>F207+F208+F209</f>
        <v>0</v>
      </c>
      <c r="G206" s="16">
        <f t="shared" ref="G206:I206" si="27">G207+G208+G209</f>
        <v>0</v>
      </c>
      <c r="H206" s="16">
        <f t="shared" si="27"/>
        <v>0</v>
      </c>
      <c r="I206" s="16">
        <f t="shared" si="27"/>
        <v>0</v>
      </c>
      <c r="J206" s="15">
        <f t="shared" si="20"/>
        <v>303.10000000000002</v>
      </c>
    </row>
    <row r="207" spans="1:10" hidden="1" x14ac:dyDescent="0.25">
      <c r="A207" s="110"/>
      <c r="B207" s="119"/>
      <c r="C207" s="121"/>
      <c r="D207" s="72" t="s">
        <v>16</v>
      </c>
      <c r="E207" s="16"/>
      <c r="F207" s="16"/>
      <c r="G207" s="16"/>
      <c r="H207" s="16"/>
      <c r="I207" s="16"/>
      <c r="J207" s="15">
        <f t="shared" si="20"/>
        <v>0</v>
      </c>
    </row>
    <row r="208" spans="1:10" hidden="1" x14ac:dyDescent="0.25">
      <c r="A208" s="110"/>
      <c r="B208" s="119"/>
      <c r="C208" s="121"/>
      <c r="D208" s="72" t="s">
        <v>17</v>
      </c>
      <c r="E208" s="16">
        <v>300</v>
      </c>
      <c r="F208" s="16"/>
      <c r="G208" s="16"/>
      <c r="H208" s="16"/>
      <c r="I208" s="16"/>
      <c r="J208" s="15">
        <f t="shared" si="20"/>
        <v>300</v>
      </c>
    </row>
    <row r="209" spans="1:10" hidden="1" x14ac:dyDescent="0.25">
      <c r="A209" s="110"/>
      <c r="B209" s="119"/>
      <c r="C209" s="121"/>
      <c r="D209" s="72" t="s">
        <v>18</v>
      </c>
      <c r="E209" s="16">
        <v>3.1</v>
      </c>
      <c r="F209" s="16"/>
      <c r="G209" s="16"/>
      <c r="H209" s="16"/>
      <c r="I209" s="16"/>
      <c r="J209" s="15">
        <f t="shared" si="20"/>
        <v>3.1</v>
      </c>
    </row>
    <row r="210" spans="1:10" ht="30" hidden="1" x14ac:dyDescent="0.25">
      <c r="A210" s="110"/>
      <c r="B210" s="119"/>
      <c r="C210" s="121"/>
      <c r="D210" s="72" t="s">
        <v>19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5">
        <f t="shared" si="20"/>
        <v>0</v>
      </c>
    </row>
    <row r="211" spans="1:10" ht="213.75" hidden="1" customHeight="1" x14ac:dyDescent="0.25">
      <c r="A211" s="110"/>
      <c r="B211" s="119"/>
      <c r="C211" s="121"/>
      <c r="D211" s="72" t="s">
        <v>28</v>
      </c>
      <c r="E211" s="17">
        <v>0</v>
      </c>
      <c r="F211" s="66">
        <v>0</v>
      </c>
      <c r="G211" s="17">
        <v>0</v>
      </c>
      <c r="H211" s="17">
        <v>0</v>
      </c>
      <c r="I211" s="17">
        <v>0</v>
      </c>
      <c r="J211" s="15">
        <f t="shared" si="20"/>
        <v>0</v>
      </c>
    </row>
    <row r="212" spans="1:10" hidden="1" x14ac:dyDescent="0.25">
      <c r="A212" s="110" t="s">
        <v>76</v>
      </c>
      <c r="B212" s="118" t="s">
        <v>68</v>
      </c>
      <c r="C212" s="121" t="s">
        <v>79</v>
      </c>
      <c r="D212" s="73" t="s">
        <v>6</v>
      </c>
      <c r="E212" s="16">
        <f>E213+E214+E215</f>
        <v>303.10000000000002</v>
      </c>
      <c r="F212" s="16">
        <f>F213+F214+F215</f>
        <v>0</v>
      </c>
      <c r="G212" s="16">
        <f t="shared" ref="G212:I212" si="28">G213+G214+G215</f>
        <v>0</v>
      </c>
      <c r="H212" s="16">
        <f t="shared" si="28"/>
        <v>0</v>
      </c>
      <c r="I212" s="16">
        <f t="shared" si="28"/>
        <v>0</v>
      </c>
      <c r="J212" s="15">
        <f t="shared" ref="J212:J293" si="29">SUM(E212:I212)</f>
        <v>303.10000000000002</v>
      </c>
    </row>
    <row r="213" spans="1:10" hidden="1" x14ac:dyDescent="0.25">
      <c r="A213" s="110"/>
      <c r="B213" s="119"/>
      <c r="C213" s="121"/>
      <c r="D213" s="72" t="s">
        <v>16</v>
      </c>
      <c r="E213" s="16"/>
      <c r="F213" s="16"/>
      <c r="G213" s="16"/>
      <c r="H213" s="16"/>
      <c r="I213" s="16"/>
      <c r="J213" s="15">
        <f t="shared" si="29"/>
        <v>0</v>
      </c>
    </row>
    <row r="214" spans="1:10" hidden="1" x14ac:dyDescent="0.25">
      <c r="A214" s="110"/>
      <c r="B214" s="119"/>
      <c r="C214" s="121"/>
      <c r="D214" s="72" t="s">
        <v>17</v>
      </c>
      <c r="E214" s="16">
        <v>300</v>
      </c>
      <c r="F214" s="16"/>
      <c r="G214" s="16"/>
      <c r="H214" s="16"/>
      <c r="I214" s="16"/>
      <c r="J214" s="15">
        <f t="shared" si="29"/>
        <v>300</v>
      </c>
    </row>
    <row r="215" spans="1:10" hidden="1" x14ac:dyDescent="0.25">
      <c r="A215" s="110"/>
      <c r="B215" s="119"/>
      <c r="C215" s="121"/>
      <c r="D215" s="72" t="s">
        <v>18</v>
      </c>
      <c r="E215" s="16">
        <v>3.1</v>
      </c>
      <c r="F215" s="16"/>
      <c r="G215" s="16"/>
      <c r="H215" s="16"/>
      <c r="I215" s="16"/>
      <c r="J215" s="15">
        <f t="shared" si="29"/>
        <v>3.1</v>
      </c>
    </row>
    <row r="216" spans="1:10" ht="30" hidden="1" x14ac:dyDescent="0.25">
      <c r="A216" s="110"/>
      <c r="B216" s="119"/>
      <c r="C216" s="121"/>
      <c r="D216" s="72" t="s">
        <v>19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5">
        <f t="shared" si="29"/>
        <v>0</v>
      </c>
    </row>
    <row r="217" spans="1:10" ht="173.25" hidden="1" customHeight="1" x14ac:dyDescent="0.25">
      <c r="A217" s="110"/>
      <c r="B217" s="119"/>
      <c r="C217" s="121"/>
      <c r="D217" s="72" t="s">
        <v>28</v>
      </c>
      <c r="E217" s="17">
        <v>0</v>
      </c>
      <c r="F217" s="66">
        <v>0</v>
      </c>
      <c r="G217" s="17">
        <v>0</v>
      </c>
      <c r="H217" s="17">
        <v>0</v>
      </c>
      <c r="I217" s="17">
        <v>0</v>
      </c>
      <c r="J217" s="15">
        <f t="shared" si="29"/>
        <v>0</v>
      </c>
    </row>
    <row r="218" spans="1:10" hidden="1" x14ac:dyDescent="0.25">
      <c r="A218" s="110" t="s">
        <v>77</v>
      </c>
      <c r="B218" s="111" t="s">
        <v>68</v>
      </c>
      <c r="C218" s="121" t="s">
        <v>123</v>
      </c>
      <c r="D218" s="73" t="s">
        <v>6</v>
      </c>
      <c r="E218" s="16">
        <f>E219+E220+E221</f>
        <v>303.10000000000002</v>
      </c>
      <c r="F218" s="16">
        <f>F219+F220+F221</f>
        <v>0</v>
      </c>
      <c r="G218" s="16">
        <f t="shared" ref="G218:I218" si="30">G219+G220+G221</f>
        <v>0</v>
      </c>
      <c r="H218" s="16">
        <f t="shared" si="30"/>
        <v>0</v>
      </c>
      <c r="I218" s="16">
        <f t="shared" si="30"/>
        <v>0</v>
      </c>
      <c r="J218" s="15">
        <f t="shared" si="29"/>
        <v>303.10000000000002</v>
      </c>
    </row>
    <row r="219" spans="1:10" hidden="1" x14ac:dyDescent="0.25">
      <c r="A219" s="110"/>
      <c r="B219" s="111"/>
      <c r="C219" s="121"/>
      <c r="D219" s="72" t="s">
        <v>16</v>
      </c>
      <c r="E219" s="16"/>
      <c r="F219" s="16"/>
      <c r="G219" s="16"/>
      <c r="H219" s="16"/>
      <c r="I219" s="16"/>
      <c r="J219" s="15">
        <f t="shared" si="29"/>
        <v>0</v>
      </c>
    </row>
    <row r="220" spans="1:10" hidden="1" x14ac:dyDescent="0.25">
      <c r="A220" s="110"/>
      <c r="B220" s="111"/>
      <c r="C220" s="121"/>
      <c r="D220" s="72" t="s">
        <v>17</v>
      </c>
      <c r="E220" s="16">
        <v>300</v>
      </c>
      <c r="F220" s="16"/>
      <c r="G220" s="16"/>
      <c r="H220" s="16"/>
      <c r="I220" s="16"/>
      <c r="J220" s="15">
        <f t="shared" si="29"/>
        <v>300</v>
      </c>
    </row>
    <row r="221" spans="1:10" hidden="1" x14ac:dyDescent="0.25">
      <c r="A221" s="110"/>
      <c r="B221" s="111"/>
      <c r="C221" s="121"/>
      <c r="D221" s="72" t="s">
        <v>18</v>
      </c>
      <c r="E221" s="16">
        <v>3.1</v>
      </c>
      <c r="F221" s="16"/>
      <c r="G221" s="16"/>
      <c r="H221" s="16"/>
      <c r="I221" s="16"/>
      <c r="J221" s="15">
        <f t="shared" si="29"/>
        <v>3.1</v>
      </c>
    </row>
    <row r="222" spans="1:10" ht="30" hidden="1" x14ac:dyDescent="0.25">
      <c r="A222" s="110"/>
      <c r="B222" s="111"/>
      <c r="C222" s="121"/>
      <c r="D222" s="72" t="s">
        <v>19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5">
        <f t="shared" si="29"/>
        <v>0</v>
      </c>
    </row>
    <row r="223" spans="1:10" ht="174" hidden="1" customHeight="1" x14ac:dyDescent="0.25">
      <c r="A223" s="110"/>
      <c r="B223" s="111"/>
      <c r="C223" s="121"/>
      <c r="D223" s="72" t="s">
        <v>28</v>
      </c>
      <c r="E223" s="17">
        <v>0</v>
      </c>
      <c r="F223" s="17">
        <v>0</v>
      </c>
      <c r="G223" s="17">
        <v>0</v>
      </c>
      <c r="H223" s="17">
        <v>0</v>
      </c>
      <c r="I223" s="17">
        <v>0</v>
      </c>
      <c r="J223" s="15">
        <f t="shared" si="29"/>
        <v>0</v>
      </c>
    </row>
    <row r="224" spans="1:10" hidden="1" x14ac:dyDescent="0.25">
      <c r="A224" s="110" t="s">
        <v>82</v>
      </c>
      <c r="B224" s="111" t="s">
        <v>68</v>
      </c>
      <c r="C224" s="121" t="s">
        <v>124</v>
      </c>
      <c r="D224" s="73" t="s">
        <v>6</v>
      </c>
      <c r="E224" s="16">
        <f>E225+E226+E227</f>
        <v>0</v>
      </c>
      <c r="F224" s="16">
        <f>F225+F226+F227</f>
        <v>303.10000000000002</v>
      </c>
      <c r="G224" s="16">
        <f t="shared" ref="G224:I224" si="31">G225+G226+G227</f>
        <v>0</v>
      </c>
      <c r="H224" s="16">
        <f t="shared" si="31"/>
        <v>0</v>
      </c>
      <c r="I224" s="16">
        <f t="shared" si="31"/>
        <v>0</v>
      </c>
      <c r="J224" s="15">
        <f t="shared" si="29"/>
        <v>303.10000000000002</v>
      </c>
    </row>
    <row r="225" spans="1:10" hidden="1" x14ac:dyDescent="0.25">
      <c r="A225" s="110"/>
      <c r="B225" s="111"/>
      <c r="C225" s="121"/>
      <c r="D225" s="72" t="s">
        <v>16</v>
      </c>
      <c r="E225" s="16"/>
      <c r="F225" s="16"/>
      <c r="G225" s="16"/>
      <c r="H225" s="16"/>
      <c r="I225" s="16"/>
      <c r="J225" s="15">
        <f t="shared" si="29"/>
        <v>0</v>
      </c>
    </row>
    <row r="226" spans="1:10" hidden="1" x14ac:dyDescent="0.25">
      <c r="A226" s="110"/>
      <c r="B226" s="111"/>
      <c r="C226" s="121"/>
      <c r="D226" s="72" t="s">
        <v>17</v>
      </c>
      <c r="E226" s="16"/>
      <c r="F226" s="16">
        <v>300</v>
      </c>
      <c r="G226" s="16"/>
      <c r="H226" s="16"/>
      <c r="I226" s="16"/>
      <c r="J226" s="15">
        <f t="shared" si="29"/>
        <v>300</v>
      </c>
    </row>
    <row r="227" spans="1:10" hidden="1" x14ac:dyDescent="0.25">
      <c r="A227" s="110"/>
      <c r="B227" s="111"/>
      <c r="C227" s="121"/>
      <c r="D227" s="72" t="s">
        <v>18</v>
      </c>
      <c r="E227" s="16"/>
      <c r="F227" s="16">
        <v>3.1</v>
      </c>
      <c r="G227" s="16"/>
      <c r="H227" s="16"/>
      <c r="I227" s="16"/>
      <c r="J227" s="15">
        <f t="shared" si="29"/>
        <v>3.1</v>
      </c>
    </row>
    <row r="228" spans="1:10" ht="30" hidden="1" x14ac:dyDescent="0.25">
      <c r="A228" s="110"/>
      <c r="B228" s="111"/>
      <c r="C228" s="121"/>
      <c r="D228" s="72" t="s">
        <v>19</v>
      </c>
      <c r="E228" s="16"/>
      <c r="F228" s="16">
        <v>0</v>
      </c>
      <c r="G228" s="16">
        <v>0</v>
      </c>
      <c r="H228" s="16">
        <v>0</v>
      </c>
      <c r="I228" s="16">
        <v>0</v>
      </c>
      <c r="J228" s="15">
        <f t="shared" si="29"/>
        <v>0</v>
      </c>
    </row>
    <row r="229" spans="1:10" ht="198.75" hidden="1" customHeight="1" x14ac:dyDescent="0.25">
      <c r="A229" s="110"/>
      <c r="B229" s="111"/>
      <c r="C229" s="121"/>
      <c r="D229" s="72" t="s">
        <v>28</v>
      </c>
      <c r="E229" s="17"/>
      <c r="F229" s="17">
        <v>0</v>
      </c>
      <c r="G229" s="17">
        <v>0</v>
      </c>
      <c r="H229" s="17">
        <v>0</v>
      </c>
      <c r="I229" s="17">
        <v>0</v>
      </c>
      <c r="J229" s="15">
        <f t="shared" si="29"/>
        <v>0</v>
      </c>
    </row>
    <row r="230" spans="1:10" hidden="1" x14ac:dyDescent="0.25">
      <c r="A230" s="110" t="s">
        <v>83</v>
      </c>
      <c r="B230" s="111" t="s">
        <v>68</v>
      </c>
      <c r="C230" s="121" t="s">
        <v>130</v>
      </c>
      <c r="D230" s="73" t="s">
        <v>6</v>
      </c>
      <c r="E230" s="16">
        <f>E231+E232+E233</f>
        <v>0</v>
      </c>
      <c r="F230" s="16">
        <f>F231+F232+F233</f>
        <v>303.10000000000002</v>
      </c>
      <c r="G230" s="16">
        <f t="shared" ref="G230:I230" si="32">G231+G232+G233</f>
        <v>0</v>
      </c>
      <c r="H230" s="16">
        <f t="shared" si="32"/>
        <v>0</v>
      </c>
      <c r="I230" s="16">
        <f t="shared" si="32"/>
        <v>0</v>
      </c>
      <c r="J230" s="15">
        <f t="shared" si="29"/>
        <v>303.10000000000002</v>
      </c>
    </row>
    <row r="231" spans="1:10" hidden="1" x14ac:dyDescent="0.25">
      <c r="A231" s="110"/>
      <c r="B231" s="111"/>
      <c r="C231" s="121"/>
      <c r="D231" s="72" t="s">
        <v>16</v>
      </c>
      <c r="E231" s="16"/>
      <c r="F231" s="16"/>
      <c r="G231" s="16"/>
      <c r="H231" s="16"/>
      <c r="I231" s="16"/>
      <c r="J231" s="15">
        <f t="shared" si="29"/>
        <v>0</v>
      </c>
    </row>
    <row r="232" spans="1:10" hidden="1" x14ac:dyDescent="0.25">
      <c r="A232" s="110"/>
      <c r="B232" s="111"/>
      <c r="C232" s="121"/>
      <c r="D232" s="72" t="s">
        <v>17</v>
      </c>
      <c r="E232" s="16"/>
      <c r="F232" s="16">
        <v>300</v>
      </c>
      <c r="G232" s="16"/>
      <c r="H232" s="16"/>
      <c r="I232" s="16"/>
      <c r="J232" s="15">
        <f t="shared" si="29"/>
        <v>300</v>
      </c>
    </row>
    <row r="233" spans="1:10" hidden="1" x14ac:dyDescent="0.25">
      <c r="A233" s="110"/>
      <c r="B233" s="111"/>
      <c r="C233" s="121"/>
      <c r="D233" s="72" t="s">
        <v>18</v>
      </c>
      <c r="E233" s="16"/>
      <c r="F233" s="16">
        <v>3.1</v>
      </c>
      <c r="G233" s="16"/>
      <c r="H233" s="16"/>
      <c r="I233" s="16"/>
      <c r="J233" s="15">
        <f t="shared" si="29"/>
        <v>3.1</v>
      </c>
    </row>
    <row r="234" spans="1:10" ht="30" hidden="1" x14ac:dyDescent="0.25">
      <c r="A234" s="110"/>
      <c r="B234" s="111"/>
      <c r="C234" s="121"/>
      <c r="D234" s="72" t="s">
        <v>19</v>
      </c>
      <c r="E234" s="16"/>
      <c r="F234" s="16">
        <v>0</v>
      </c>
      <c r="G234" s="16">
        <v>0</v>
      </c>
      <c r="H234" s="16">
        <v>0</v>
      </c>
      <c r="I234" s="16">
        <v>0</v>
      </c>
      <c r="J234" s="15">
        <f t="shared" si="29"/>
        <v>0</v>
      </c>
    </row>
    <row r="235" spans="1:10" ht="176.25" hidden="1" customHeight="1" x14ac:dyDescent="0.25">
      <c r="A235" s="110"/>
      <c r="B235" s="111"/>
      <c r="C235" s="121"/>
      <c r="D235" s="72" t="s">
        <v>28</v>
      </c>
      <c r="E235" s="17"/>
      <c r="F235" s="17">
        <v>0</v>
      </c>
      <c r="G235" s="17">
        <v>0</v>
      </c>
      <c r="H235" s="17">
        <v>0</v>
      </c>
      <c r="I235" s="17">
        <v>0</v>
      </c>
      <c r="J235" s="15">
        <f t="shared" si="29"/>
        <v>0</v>
      </c>
    </row>
    <row r="236" spans="1:10" hidden="1" x14ac:dyDescent="0.25">
      <c r="A236" s="110" t="s">
        <v>84</v>
      </c>
      <c r="B236" s="111" t="s">
        <v>68</v>
      </c>
      <c r="C236" s="121" t="s">
        <v>129</v>
      </c>
      <c r="D236" s="73" t="s">
        <v>6</v>
      </c>
      <c r="E236" s="16">
        <f>E237+E238+E239</f>
        <v>0</v>
      </c>
      <c r="F236" s="16">
        <f>F237+F238+F239</f>
        <v>303.10000000000002</v>
      </c>
      <c r="G236" s="16">
        <f t="shared" ref="G236:I236" si="33">G237+G238+G239</f>
        <v>0</v>
      </c>
      <c r="H236" s="16">
        <f t="shared" si="33"/>
        <v>0</v>
      </c>
      <c r="I236" s="16">
        <f t="shared" si="33"/>
        <v>0</v>
      </c>
      <c r="J236" s="15">
        <f t="shared" si="29"/>
        <v>303.10000000000002</v>
      </c>
    </row>
    <row r="237" spans="1:10" hidden="1" x14ac:dyDescent="0.25">
      <c r="A237" s="110"/>
      <c r="B237" s="111"/>
      <c r="C237" s="121"/>
      <c r="D237" s="72" t="s">
        <v>16</v>
      </c>
      <c r="E237" s="16"/>
      <c r="F237" s="16"/>
      <c r="G237" s="16"/>
      <c r="H237" s="16"/>
      <c r="I237" s="16"/>
      <c r="J237" s="15">
        <f t="shared" si="29"/>
        <v>0</v>
      </c>
    </row>
    <row r="238" spans="1:10" hidden="1" x14ac:dyDescent="0.25">
      <c r="A238" s="110"/>
      <c r="B238" s="111"/>
      <c r="C238" s="121"/>
      <c r="D238" s="72" t="s">
        <v>17</v>
      </c>
      <c r="E238" s="16"/>
      <c r="F238" s="16">
        <v>300</v>
      </c>
      <c r="G238" s="16"/>
      <c r="H238" s="16"/>
      <c r="I238" s="16"/>
      <c r="J238" s="15">
        <f t="shared" si="29"/>
        <v>300</v>
      </c>
    </row>
    <row r="239" spans="1:10" hidden="1" x14ac:dyDescent="0.25">
      <c r="A239" s="110"/>
      <c r="B239" s="111"/>
      <c r="C239" s="121"/>
      <c r="D239" s="72" t="s">
        <v>18</v>
      </c>
      <c r="E239" s="16"/>
      <c r="F239" s="16">
        <v>3.1</v>
      </c>
      <c r="G239" s="16"/>
      <c r="H239" s="16"/>
      <c r="I239" s="16"/>
      <c r="J239" s="15">
        <f t="shared" si="29"/>
        <v>3.1</v>
      </c>
    </row>
    <row r="240" spans="1:10" ht="30" hidden="1" x14ac:dyDescent="0.25">
      <c r="A240" s="110"/>
      <c r="B240" s="111"/>
      <c r="C240" s="121"/>
      <c r="D240" s="72" t="s">
        <v>19</v>
      </c>
      <c r="E240" s="16"/>
      <c r="F240" s="16">
        <v>0</v>
      </c>
      <c r="G240" s="16">
        <v>0</v>
      </c>
      <c r="H240" s="16">
        <v>0</v>
      </c>
      <c r="I240" s="16">
        <v>0</v>
      </c>
      <c r="J240" s="15">
        <f t="shared" si="29"/>
        <v>0</v>
      </c>
    </row>
    <row r="241" spans="1:10" ht="156.75" hidden="1" customHeight="1" x14ac:dyDescent="0.25">
      <c r="A241" s="110"/>
      <c r="B241" s="111"/>
      <c r="C241" s="121"/>
      <c r="D241" s="72" t="s">
        <v>28</v>
      </c>
      <c r="E241" s="17"/>
      <c r="F241" s="17">
        <v>0</v>
      </c>
      <c r="G241" s="17">
        <v>0</v>
      </c>
      <c r="H241" s="17">
        <v>0</v>
      </c>
      <c r="I241" s="17">
        <v>0</v>
      </c>
      <c r="J241" s="15">
        <f t="shared" si="29"/>
        <v>0</v>
      </c>
    </row>
    <row r="242" spans="1:10" hidden="1" x14ac:dyDescent="0.25">
      <c r="A242" s="110" t="s">
        <v>85</v>
      </c>
      <c r="B242" s="111" t="s">
        <v>68</v>
      </c>
      <c r="C242" s="121" t="s">
        <v>128</v>
      </c>
      <c r="D242" s="73" t="s">
        <v>6</v>
      </c>
      <c r="E242" s="16">
        <f>E243+E244+E245</f>
        <v>0</v>
      </c>
      <c r="F242" s="16">
        <f>F243+F244+F245</f>
        <v>303.10000000000002</v>
      </c>
      <c r="G242" s="16">
        <f t="shared" ref="G242:I242" si="34">G243+G244+G245</f>
        <v>0</v>
      </c>
      <c r="H242" s="16">
        <f t="shared" si="34"/>
        <v>0</v>
      </c>
      <c r="I242" s="16">
        <f t="shared" si="34"/>
        <v>0</v>
      </c>
      <c r="J242" s="15">
        <f t="shared" si="29"/>
        <v>303.10000000000002</v>
      </c>
    </row>
    <row r="243" spans="1:10" hidden="1" x14ac:dyDescent="0.25">
      <c r="A243" s="110"/>
      <c r="B243" s="111"/>
      <c r="C243" s="121"/>
      <c r="D243" s="72" t="s">
        <v>16</v>
      </c>
      <c r="E243" s="16"/>
      <c r="F243" s="16"/>
      <c r="G243" s="16"/>
      <c r="H243" s="16"/>
      <c r="I243" s="16"/>
      <c r="J243" s="15">
        <f t="shared" si="29"/>
        <v>0</v>
      </c>
    </row>
    <row r="244" spans="1:10" hidden="1" x14ac:dyDescent="0.25">
      <c r="A244" s="110"/>
      <c r="B244" s="111"/>
      <c r="C244" s="121"/>
      <c r="D244" s="72" t="s">
        <v>17</v>
      </c>
      <c r="E244" s="16"/>
      <c r="F244" s="16">
        <v>300</v>
      </c>
      <c r="G244" s="16"/>
      <c r="H244" s="16"/>
      <c r="I244" s="16"/>
      <c r="J244" s="15">
        <f t="shared" si="29"/>
        <v>300</v>
      </c>
    </row>
    <row r="245" spans="1:10" hidden="1" x14ac:dyDescent="0.25">
      <c r="A245" s="110"/>
      <c r="B245" s="111"/>
      <c r="C245" s="121"/>
      <c r="D245" s="72" t="s">
        <v>18</v>
      </c>
      <c r="E245" s="16"/>
      <c r="F245" s="16">
        <v>3.1</v>
      </c>
      <c r="G245" s="16"/>
      <c r="H245" s="16"/>
      <c r="I245" s="16"/>
      <c r="J245" s="15">
        <f t="shared" si="29"/>
        <v>3.1</v>
      </c>
    </row>
    <row r="246" spans="1:10" ht="30" hidden="1" x14ac:dyDescent="0.25">
      <c r="A246" s="110"/>
      <c r="B246" s="111"/>
      <c r="C246" s="121"/>
      <c r="D246" s="72" t="s">
        <v>19</v>
      </c>
      <c r="E246" s="16"/>
      <c r="F246" s="16">
        <v>0</v>
      </c>
      <c r="G246" s="16">
        <v>0</v>
      </c>
      <c r="H246" s="16">
        <v>0</v>
      </c>
      <c r="I246" s="16">
        <v>0</v>
      </c>
      <c r="J246" s="15">
        <f t="shared" si="29"/>
        <v>0</v>
      </c>
    </row>
    <row r="247" spans="1:10" ht="162" hidden="1" customHeight="1" x14ac:dyDescent="0.25">
      <c r="A247" s="110"/>
      <c r="B247" s="111"/>
      <c r="C247" s="121"/>
      <c r="D247" s="72" t="s">
        <v>28</v>
      </c>
      <c r="E247" s="17"/>
      <c r="F247" s="17">
        <v>0</v>
      </c>
      <c r="G247" s="17">
        <v>0</v>
      </c>
      <c r="H247" s="17">
        <v>0</v>
      </c>
      <c r="I247" s="17">
        <v>0</v>
      </c>
      <c r="J247" s="15">
        <f t="shared" si="29"/>
        <v>0</v>
      </c>
    </row>
    <row r="248" spans="1:10" hidden="1" x14ac:dyDescent="0.25">
      <c r="A248" s="110" t="s">
        <v>138</v>
      </c>
      <c r="B248" s="111" t="s">
        <v>68</v>
      </c>
      <c r="C248" s="121" t="s">
        <v>141</v>
      </c>
      <c r="D248" s="73" t="s">
        <v>6</v>
      </c>
      <c r="E248" s="16">
        <f>E249+E250+E251</f>
        <v>0</v>
      </c>
      <c r="F248" s="16">
        <f>F249+F250+F251</f>
        <v>0</v>
      </c>
      <c r="G248" s="16">
        <f t="shared" ref="G248:I248" si="35">G249+G250+G251</f>
        <v>303.10000000000002</v>
      </c>
      <c r="H248" s="16">
        <f t="shared" si="35"/>
        <v>0</v>
      </c>
      <c r="I248" s="16">
        <f t="shared" si="35"/>
        <v>0</v>
      </c>
      <c r="J248" s="15">
        <f t="shared" si="29"/>
        <v>303.10000000000002</v>
      </c>
    </row>
    <row r="249" spans="1:10" hidden="1" x14ac:dyDescent="0.25">
      <c r="A249" s="110"/>
      <c r="B249" s="111"/>
      <c r="C249" s="121"/>
      <c r="D249" s="72" t="s">
        <v>16</v>
      </c>
      <c r="E249" s="16"/>
      <c r="F249" s="16"/>
      <c r="G249" s="16"/>
      <c r="H249" s="16"/>
      <c r="I249" s="16"/>
      <c r="J249" s="15">
        <f t="shared" si="29"/>
        <v>0</v>
      </c>
    </row>
    <row r="250" spans="1:10" hidden="1" x14ac:dyDescent="0.25">
      <c r="A250" s="110"/>
      <c r="B250" s="111"/>
      <c r="C250" s="121"/>
      <c r="D250" s="72" t="s">
        <v>17</v>
      </c>
      <c r="E250" s="16"/>
      <c r="F250" s="16"/>
      <c r="G250" s="16">
        <v>300</v>
      </c>
      <c r="H250" s="16"/>
      <c r="I250" s="16"/>
      <c r="J250" s="15">
        <f t="shared" si="29"/>
        <v>300</v>
      </c>
    </row>
    <row r="251" spans="1:10" hidden="1" x14ac:dyDescent="0.25">
      <c r="A251" s="110"/>
      <c r="B251" s="111"/>
      <c r="C251" s="121"/>
      <c r="D251" s="72" t="s">
        <v>18</v>
      </c>
      <c r="E251" s="16"/>
      <c r="F251" s="16"/>
      <c r="G251" s="16">
        <v>3.1</v>
      </c>
      <c r="H251" s="16"/>
      <c r="I251" s="16"/>
      <c r="J251" s="15">
        <f t="shared" si="29"/>
        <v>3.1</v>
      </c>
    </row>
    <row r="252" spans="1:10" ht="30" hidden="1" x14ac:dyDescent="0.25">
      <c r="A252" s="110"/>
      <c r="B252" s="111"/>
      <c r="C252" s="121"/>
      <c r="D252" s="72" t="s">
        <v>19</v>
      </c>
      <c r="E252" s="16"/>
      <c r="F252" s="16">
        <v>0</v>
      </c>
      <c r="G252" s="16">
        <v>0</v>
      </c>
      <c r="H252" s="16">
        <v>0</v>
      </c>
      <c r="I252" s="16">
        <v>0</v>
      </c>
      <c r="J252" s="15">
        <f t="shared" si="29"/>
        <v>0</v>
      </c>
    </row>
    <row r="253" spans="1:10" ht="152.25" hidden="1" customHeight="1" x14ac:dyDescent="0.25">
      <c r="A253" s="110"/>
      <c r="B253" s="111"/>
      <c r="C253" s="121"/>
      <c r="D253" s="72" t="s">
        <v>28</v>
      </c>
      <c r="E253" s="17"/>
      <c r="F253" s="17">
        <v>0</v>
      </c>
      <c r="G253" s="17">
        <v>0</v>
      </c>
      <c r="H253" s="17">
        <v>0</v>
      </c>
      <c r="I253" s="17">
        <v>0</v>
      </c>
      <c r="J253" s="15">
        <f t="shared" si="29"/>
        <v>0</v>
      </c>
    </row>
    <row r="254" spans="1:10" hidden="1" x14ac:dyDescent="0.25">
      <c r="A254" s="110" t="s">
        <v>139</v>
      </c>
      <c r="B254" s="111" t="s">
        <v>68</v>
      </c>
      <c r="C254" s="121" t="s">
        <v>142</v>
      </c>
      <c r="D254" s="73" t="s">
        <v>6</v>
      </c>
      <c r="E254" s="16">
        <f>E255+E256+E257</f>
        <v>0</v>
      </c>
      <c r="F254" s="16">
        <f>F255+F256+F257</f>
        <v>0</v>
      </c>
      <c r="G254" s="16">
        <f t="shared" ref="G254:I254" si="36">G255+G256+G257</f>
        <v>303.10000000000002</v>
      </c>
      <c r="H254" s="16">
        <f t="shared" si="36"/>
        <v>0</v>
      </c>
      <c r="I254" s="16">
        <f t="shared" si="36"/>
        <v>0</v>
      </c>
      <c r="J254" s="15">
        <f t="shared" si="29"/>
        <v>303.10000000000002</v>
      </c>
    </row>
    <row r="255" spans="1:10" hidden="1" x14ac:dyDescent="0.25">
      <c r="A255" s="110"/>
      <c r="B255" s="111"/>
      <c r="C255" s="121"/>
      <c r="D255" s="72" t="s">
        <v>16</v>
      </c>
      <c r="E255" s="16"/>
      <c r="F255" s="16"/>
      <c r="G255" s="16"/>
      <c r="H255" s="16"/>
      <c r="I255" s="16"/>
      <c r="J255" s="15">
        <f t="shared" si="29"/>
        <v>0</v>
      </c>
    </row>
    <row r="256" spans="1:10" hidden="1" x14ac:dyDescent="0.25">
      <c r="A256" s="110"/>
      <c r="B256" s="111"/>
      <c r="C256" s="121"/>
      <c r="D256" s="72" t="s">
        <v>17</v>
      </c>
      <c r="E256" s="16"/>
      <c r="F256" s="16"/>
      <c r="G256" s="16">
        <v>300</v>
      </c>
      <c r="H256" s="16"/>
      <c r="I256" s="16"/>
      <c r="J256" s="15">
        <f t="shared" si="29"/>
        <v>300</v>
      </c>
    </row>
    <row r="257" spans="1:10" hidden="1" x14ac:dyDescent="0.25">
      <c r="A257" s="110"/>
      <c r="B257" s="111"/>
      <c r="C257" s="121"/>
      <c r="D257" s="72" t="s">
        <v>18</v>
      </c>
      <c r="E257" s="16"/>
      <c r="F257" s="16"/>
      <c r="G257" s="16">
        <v>3.1</v>
      </c>
      <c r="H257" s="16"/>
      <c r="I257" s="16"/>
      <c r="J257" s="15">
        <f t="shared" si="29"/>
        <v>3.1</v>
      </c>
    </row>
    <row r="258" spans="1:10" ht="30" hidden="1" x14ac:dyDescent="0.25">
      <c r="A258" s="110"/>
      <c r="B258" s="111"/>
      <c r="C258" s="121"/>
      <c r="D258" s="72" t="s">
        <v>19</v>
      </c>
      <c r="E258" s="16"/>
      <c r="F258" s="16">
        <v>0</v>
      </c>
      <c r="G258" s="16">
        <v>0</v>
      </c>
      <c r="H258" s="16">
        <v>0</v>
      </c>
      <c r="I258" s="16">
        <v>0</v>
      </c>
      <c r="J258" s="15">
        <f t="shared" si="29"/>
        <v>0</v>
      </c>
    </row>
    <row r="259" spans="1:10" ht="21.75" hidden="1" customHeight="1" x14ac:dyDescent="0.25">
      <c r="A259" s="110"/>
      <c r="B259" s="111"/>
      <c r="C259" s="121"/>
      <c r="D259" s="72" t="s">
        <v>28</v>
      </c>
      <c r="E259" s="17"/>
      <c r="F259" s="17">
        <v>0</v>
      </c>
      <c r="G259" s="17">
        <v>0</v>
      </c>
      <c r="H259" s="17">
        <v>0</v>
      </c>
      <c r="I259" s="17">
        <v>0</v>
      </c>
      <c r="J259" s="15">
        <f t="shared" si="29"/>
        <v>0</v>
      </c>
    </row>
    <row r="260" spans="1:10" hidden="1" x14ac:dyDescent="0.25">
      <c r="A260" s="110" t="s">
        <v>140</v>
      </c>
      <c r="B260" s="111" t="s">
        <v>68</v>
      </c>
      <c r="C260" s="121" t="s">
        <v>143</v>
      </c>
      <c r="D260" s="73" t="s">
        <v>6</v>
      </c>
      <c r="E260" s="16">
        <f>E261+E262+E263</f>
        <v>0</v>
      </c>
      <c r="F260" s="16">
        <f>F261+F262+F263</f>
        <v>0</v>
      </c>
      <c r="G260" s="16">
        <f t="shared" ref="G260:I260" si="37">G261+G262+G263</f>
        <v>303.10000000000002</v>
      </c>
      <c r="H260" s="16">
        <f t="shared" si="37"/>
        <v>0</v>
      </c>
      <c r="I260" s="16">
        <f t="shared" si="37"/>
        <v>0</v>
      </c>
      <c r="J260" s="15">
        <f t="shared" si="29"/>
        <v>303.10000000000002</v>
      </c>
    </row>
    <row r="261" spans="1:10" hidden="1" x14ac:dyDescent="0.25">
      <c r="A261" s="110"/>
      <c r="B261" s="111"/>
      <c r="C261" s="121"/>
      <c r="D261" s="72" t="s">
        <v>16</v>
      </c>
      <c r="E261" s="16"/>
      <c r="F261" s="16"/>
      <c r="G261" s="16"/>
      <c r="H261" s="16"/>
      <c r="I261" s="16"/>
      <c r="J261" s="15">
        <f t="shared" si="29"/>
        <v>0</v>
      </c>
    </row>
    <row r="262" spans="1:10" hidden="1" x14ac:dyDescent="0.25">
      <c r="A262" s="110"/>
      <c r="B262" s="111"/>
      <c r="C262" s="121"/>
      <c r="D262" s="72" t="s">
        <v>17</v>
      </c>
      <c r="E262" s="16"/>
      <c r="F262" s="16"/>
      <c r="G262" s="16">
        <v>300</v>
      </c>
      <c r="H262" s="16"/>
      <c r="I262" s="16"/>
      <c r="J262" s="15">
        <f t="shared" si="29"/>
        <v>300</v>
      </c>
    </row>
    <row r="263" spans="1:10" hidden="1" x14ac:dyDescent="0.25">
      <c r="A263" s="110"/>
      <c r="B263" s="111"/>
      <c r="C263" s="121"/>
      <c r="D263" s="72" t="s">
        <v>18</v>
      </c>
      <c r="E263" s="16"/>
      <c r="F263" s="16"/>
      <c r="G263" s="16">
        <v>3.1</v>
      </c>
      <c r="H263" s="16"/>
      <c r="I263" s="16"/>
      <c r="J263" s="15">
        <f t="shared" si="29"/>
        <v>3.1</v>
      </c>
    </row>
    <row r="264" spans="1:10" ht="30" hidden="1" x14ac:dyDescent="0.25">
      <c r="A264" s="110"/>
      <c r="B264" s="111"/>
      <c r="C264" s="121"/>
      <c r="D264" s="72" t="s">
        <v>19</v>
      </c>
      <c r="E264" s="16"/>
      <c r="F264" s="16">
        <v>0</v>
      </c>
      <c r="G264" s="16">
        <v>0</v>
      </c>
      <c r="H264" s="16">
        <v>0</v>
      </c>
      <c r="I264" s="16">
        <v>0</v>
      </c>
      <c r="J264" s="15">
        <f t="shared" si="29"/>
        <v>0</v>
      </c>
    </row>
    <row r="265" spans="1:10" ht="137.25" hidden="1" customHeight="1" x14ac:dyDescent="0.25">
      <c r="A265" s="110"/>
      <c r="B265" s="111"/>
      <c r="C265" s="121"/>
      <c r="D265" s="72" t="s">
        <v>28</v>
      </c>
      <c r="E265" s="17"/>
      <c r="F265" s="17">
        <v>0</v>
      </c>
      <c r="G265" s="17">
        <v>0</v>
      </c>
      <c r="H265" s="17">
        <v>0</v>
      </c>
      <c r="I265" s="17">
        <v>0</v>
      </c>
      <c r="J265" s="15">
        <f t="shared" si="29"/>
        <v>0</v>
      </c>
    </row>
    <row r="266" spans="1:10" ht="15" hidden="1" customHeight="1" x14ac:dyDescent="0.25">
      <c r="A266" s="110" t="s">
        <v>95</v>
      </c>
      <c r="B266" s="111" t="s">
        <v>9</v>
      </c>
      <c r="C266" s="112" t="s">
        <v>96</v>
      </c>
      <c r="D266" s="73" t="s">
        <v>6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5">
        <f t="shared" si="29"/>
        <v>0</v>
      </c>
    </row>
    <row r="267" spans="1:10" hidden="1" x14ac:dyDescent="0.25">
      <c r="A267" s="110"/>
      <c r="B267" s="111"/>
      <c r="C267" s="113"/>
      <c r="D267" s="72" t="s">
        <v>16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5">
        <f t="shared" si="29"/>
        <v>0</v>
      </c>
    </row>
    <row r="268" spans="1:10" hidden="1" x14ac:dyDescent="0.25">
      <c r="A268" s="110"/>
      <c r="B268" s="111"/>
      <c r="C268" s="113"/>
      <c r="D268" s="72" t="s">
        <v>17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5">
        <f t="shared" si="29"/>
        <v>0</v>
      </c>
    </row>
    <row r="269" spans="1:10" hidden="1" x14ac:dyDescent="0.25">
      <c r="A269" s="110"/>
      <c r="B269" s="111"/>
      <c r="C269" s="113"/>
      <c r="D269" s="72" t="s">
        <v>18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5">
        <f t="shared" si="29"/>
        <v>0</v>
      </c>
    </row>
    <row r="270" spans="1:10" ht="30" hidden="1" x14ac:dyDescent="0.25">
      <c r="A270" s="110"/>
      <c r="B270" s="111"/>
      <c r="C270" s="113"/>
      <c r="D270" s="72" t="s">
        <v>19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5">
        <f t="shared" si="29"/>
        <v>0</v>
      </c>
    </row>
    <row r="271" spans="1:10" hidden="1" x14ac:dyDescent="0.25">
      <c r="A271" s="110"/>
      <c r="B271" s="111"/>
      <c r="C271" s="114"/>
      <c r="D271" s="49" t="s">
        <v>28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5">
        <f t="shared" si="29"/>
        <v>0</v>
      </c>
    </row>
    <row r="272" spans="1:10" ht="15" hidden="1" customHeight="1" x14ac:dyDescent="0.25">
      <c r="A272" s="110" t="s">
        <v>116</v>
      </c>
      <c r="B272" s="111" t="s">
        <v>9</v>
      </c>
      <c r="C272" s="112" t="s">
        <v>117</v>
      </c>
      <c r="D272" s="73" t="s">
        <v>6</v>
      </c>
      <c r="E272" s="16">
        <v>0</v>
      </c>
      <c r="F272" s="16">
        <f>F274+F275+F273</f>
        <v>2159.6999999999998</v>
      </c>
      <c r="G272" s="16">
        <v>0</v>
      </c>
      <c r="H272" s="16">
        <v>0</v>
      </c>
      <c r="I272" s="16">
        <v>0</v>
      </c>
      <c r="J272" s="15">
        <f t="shared" si="29"/>
        <v>2159.6999999999998</v>
      </c>
    </row>
    <row r="273" spans="1:10" hidden="1" x14ac:dyDescent="0.25">
      <c r="A273" s="110"/>
      <c r="B273" s="111"/>
      <c r="C273" s="113"/>
      <c r="D273" s="72" t="s">
        <v>16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5">
        <f t="shared" si="29"/>
        <v>0</v>
      </c>
    </row>
    <row r="274" spans="1:10" hidden="1" x14ac:dyDescent="0.25">
      <c r="A274" s="110"/>
      <c r="B274" s="111"/>
      <c r="C274" s="113"/>
      <c r="D274" s="72" t="s">
        <v>17</v>
      </c>
      <c r="E274" s="16">
        <v>0</v>
      </c>
      <c r="F274" s="16">
        <v>2159.6999999999998</v>
      </c>
      <c r="G274" s="16">
        <v>0</v>
      </c>
      <c r="H274" s="16">
        <v>0</v>
      </c>
      <c r="I274" s="16">
        <v>0</v>
      </c>
      <c r="J274" s="15">
        <f t="shared" si="29"/>
        <v>2159.6999999999998</v>
      </c>
    </row>
    <row r="275" spans="1:10" hidden="1" x14ac:dyDescent="0.25">
      <c r="A275" s="110"/>
      <c r="B275" s="111"/>
      <c r="C275" s="113"/>
      <c r="D275" s="72" t="s">
        <v>18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5">
        <f t="shared" si="29"/>
        <v>0</v>
      </c>
    </row>
    <row r="276" spans="1:10" ht="30" hidden="1" x14ac:dyDescent="0.25">
      <c r="A276" s="110"/>
      <c r="B276" s="111"/>
      <c r="C276" s="113"/>
      <c r="D276" s="72" t="s">
        <v>19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5">
        <f t="shared" si="29"/>
        <v>0</v>
      </c>
    </row>
    <row r="277" spans="1:10" hidden="1" x14ac:dyDescent="0.25">
      <c r="A277" s="110"/>
      <c r="B277" s="111"/>
      <c r="C277" s="114"/>
      <c r="D277" s="49" t="s">
        <v>28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5">
        <f t="shared" si="29"/>
        <v>0</v>
      </c>
    </row>
    <row r="278" spans="1:10" hidden="1" x14ac:dyDescent="0.25">
      <c r="A278" s="110" t="s">
        <v>119</v>
      </c>
      <c r="B278" s="111" t="s">
        <v>9</v>
      </c>
      <c r="C278" s="112" t="s">
        <v>120</v>
      </c>
      <c r="D278" s="73" t="s">
        <v>6</v>
      </c>
      <c r="E278" s="16">
        <v>0</v>
      </c>
      <c r="F278" s="16">
        <f>F280+F281+F279</f>
        <v>97.6</v>
      </c>
      <c r="G278" s="16">
        <f>G280+G281+G279</f>
        <v>174.1</v>
      </c>
      <c r="H278" s="16">
        <v>0</v>
      </c>
      <c r="I278" s="16">
        <v>0</v>
      </c>
      <c r="J278" s="15">
        <f t="shared" si="29"/>
        <v>271.7</v>
      </c>
    </row>
    <row r="279" spans="1:10" hidden="1" x14ac:dyDescent="0.25">
      <c r="A279" s="110"/>
      <c r="B279" s="111"/>
      <c r="C279" s="113"/>
      <c r="D279" s="72" t="s">
        <v>16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5">
        <f t="shared" si="29"/>
        <v>0</v>
      </c>
    </row>
    <row r="280" spans="1:10" hidden="1" x14ac:dyDescent="0.25">
      <c r="A280" s="110"/>
      <c r="B280" s="111"/>
      <c r="C280" s="113"/>
      <c r="D280" s="72" t="s">
        <v>17</v>
      </c>
      <c r="E280" s="16">
        <v>0</v>
      </c>
      <c r="F280" s="16">
        <v>97.6</v>
      </c>
      <c r="G280" s="16">
        <v>174.1</v>
      </c>
      <c r="H280" s="16">
        <v>0</v>
      </c>
      <c r="I280" s="16">
        <v>0</v>
      </c>
      <c r="J280" s="15">
        <f t="shared" si="29"/>
        <v>271.7</v>
      </c>
    </row>
    <row r="281" spans="1:10" hidden="1" x14ac:dyDescent="0.25">
      <c r="A281" s="110"/>
      <c r="B281" s="111"/>
      <c r="C281" s="113"/>
      <c r="D281" s="72" t="s">
        <v>18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5">
        <f t="shared" si="29"/>
        <v>0</v>
      </c>
    </row>
    <row r="282" spans="1:10" ht="30" hidden="1" x14ac:dyDescent="0.25">
      <c r="A282" s="110"/>
      <c r="B282" s="111"/>
      <c r="C282" s="113"/>
      <c r="D282" s="72" t="s">
        <v>19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5">
        <f t="shared" si="29"/>
        <v>0</v>
      </c>
    </row>
    <row r="283" spans="1:10" hidden="1" x14ac:dyDescent="0.25">
      <c r="A283" s="110"/>
      <c r="B283" s="111"/>
      <c r="C283" s="114"/>
      <c r="D283" s="49" t="s">
        <v>28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5">
        <f t="shared" si="29"/>
        <v>0</v>
      </c>
    </row>
    <row r="284" spans="1:10" ht="15" hidden="1" customHeight="1" x14ac:dyDescent="0.25">
      <c r="A284" s="110" t="s">
        <v>122</v>
      </c>
      <c r="B284" s="111" t="s">
        <v>9</v>
      </c>
      <c r="C284" s="112" t="s">
        <v>131</v>
      </c>
      <c r="D284" s="73" t="s">
        <v>6</v>
      </c>
      <c r="E284" s="16">
        <v>0</v>
      </c>
      <c r="F284" s="16">
        <f>F286+F287+F285</f>
        <v>612.4</v>
      </c>
      <c r="G284" s="16">
        <f>G286+G287+G285</f>
        <v>1937.8999999999999</v>
      </c>
      <c r="H284" s="16">
        <v>0</v>
      </c>
      <c r="I284" s="16">
        <v>0</v>
      </c>
      <c r="J284" s="15">
        <f t="shared" si="29"/>
        <v>2550.2999999999997</v>
      </c>
    </row>
    <row r="285" spans="1:10" hidden="1" x14ac:dyDescent="0.25">
      <c r="A285" s="110"/>
      <c r="B285" s="111"/>
      <c r="C285" s="113"/>
      <c r="D285" s="72" t="s">
        <v>16</v>
      </c>
      <c r="E285" s="16">
        <v>0</v>
      </c>
      <c r="F285" s="33">
        <v>600.13699999999994</v>
      </c>
      <c r="G285" s="16">
        <v>1899.3</v>
      </c>
      <c r="H285" s="16">
        <v>0</v>
      </c>
      <c r="I285" s="16">
        <v>0</v>
      </c>
      <c r="J285" s="15">
        <f t="shared" si="29"/>
        <v>2499.4369999999999</v>
      </c>
    </row>
    <row r="286" spans="1:10" hidden="1" x14ac:dyDescent="0.25">
      <c r="A286" s="110"/>
      <c r="B286" s="111"/>
      <c r="C286" s="113"/>
      <c r="D286" s="72" t="s">
        <v>17</v>
      </c>
      <c r="E286" s="16">
        <v>0</v>
      </c>
      <c r="F286" s="33">
        <v>6.0629999999999997</v>
      </c>
      <c r="G286" s="16">
        <v>19.2</v>
      </c>
      <c r="H286" s="16">
        <v>0</v>
      </c>
      <c r="I286" s="16">
        <v>0</v>
      </c>
      <c r="J286" s="15">
        <f t="shared" si="29"/>
        <v>25.262999999999998</v>
      </c>
    </row>
    <row r="287" spans="1:10" hidden="1" x14ac:dyDescent="0.25">
      <c r="A287" s="110"/>
      <c r="B287" s="111"/>
      <c r="C287" s="113"/>
      <c r="D287" s="72" t="s">
        <v>18</v>
      </c>
      <c r="E287" s="16">
        <v>0</v>
      </c>
      <c r="F287" s="33">
        <v>6.2</v>
      </c>
      <c r="G287" s="16">
        <v>19.399999999999999</v>
      </c>
      <c r="H287" s="16">
        <v>0</v>
      </c>
      <c r="I287" s="16">
        <v>0</v>
      </c>
      <c r="J287" s="15">
        <f t="shared" si="29"/>
        <v>25.599999999999998</v>
      </c>
    </row>
    <row r="288" spans="1:10" ht="30" hidden="1" x14ac:dyDescent="0.25">
      <c r="A288" s="110"/>
      <c r="B288" s="111"/>
      <c r="C288" s="113"/>
      <c r="D288" s="72" t="s">
        <v>19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5">
        <f t="shared" si="29"/>
        <v>0</v>
      </c>
    </row>
    <row r="289" spans="1:10" ht="17.25" hidden="1" customHeight="1" x14ac:dyDescent="0.25">
      <c r="A289" s="110"/>
      <c r="B289" s="111"/>
      <c r="C289" s="114"/>
      <c r="D289" s="49" t="s">
        <v>28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5">
        <f t="shared" si="29"/>
        <v>0</v>
      </c>
    </row>
    <row r="290" spans="1:10" hidden="1" x14ac:dyDescent="0.25">
      <c r="A290" s="110" t="s">
        <v>134</v>
      </c>
      <c r="B290" s="111" t="s">
        <v>9</v>
      </c>
      <c r="C290" s="112" t="s">
        <v>145</v>
      </c>
      <c r="D290" s="73" t="s">
        <v>6</v>
      </c>
      <c r="E290" s="16">
        <v>0</v>
      </c>
      <c r="F290" s="16">
        <f>F292+F293+F291</f>
        <v>433.5</v>
      </c>
      <c r="G290" s="16">
        <v>0</v>
      </c>
      <c r="H290" s="16">
        <v>0</v>
      </c>
      <c r="I290" s="16">
        <v>0</v>
      </c>
      <c r="J290" s="15">
        <f t="shared" si="29"/>
        <v>433.5</v>
      </c>
    </row>
    <row r="291" spans="1:10" hidden="1" x14ac:dyDescent="0.25">
      <c r="A291" s="110"/>
      <c r="B291" s="111"/>
      <c r="C291" s="113"/>
      <c r="D291" s="72" t="s">
        <v>16</v>
      </c>
      <c r="E291" s="16">
        <v>0</v>
      </c>
      <c r="F291" s="33">
        <v>0</v>
      </c>
      <c r="G291" s="16">
        <v>0</v>
      </c>
      <c r="H291" s="16">
        <v>0</v>
      </c>
      <c r="I291" s="16">
        <v>0</v>
      </c>
      <c r="J291" s="15">
        <f t="shared" si="29"/>
        <v>0</v>
      </c>
    </row>
    <row r="292" spans="1:10" hidden="1" x14ac:dyDescent="0.25">
      <c r="A292" s="110"/>
      <c r="B292" s="111"/>
      <c r="C292" s="113"/>
      <c r="D292" s="72" t="s">
        <v>17</v>
      </c>
      <c r="E292" s="16">
        <v>0</v>
      </c>
      <c r="F292" s="33">
        <v>433.5</v>
      </c>
      <c r="G292" s="16">
        <v>0</v>
      </c>
      <c r="H292" s="16">
        <v>0</v>
      </c>
      <c r="I292" s="16">
        <v>0</v>
      </c>
      <c r="J292" s="15">
        <f t="shared" si="29"/>
        <v>433.5</v>
      </c>
    </row>
    <row r="293" spans="1:10" hidden="1" x14ac:dyDescent="0.25">
      <c r="A293" s="110"/>
      <c r="B293" s="111"/>
      <c r="C293" s="113"/>
      <c r="D293" s="72" t="s">
        <v>18</v>
      </c>
      <c r="E293" s="16">
        <v>0</v>
      </c>
      <c r="F293" s="33">
        <v>0</v>
      </c>
      <c r="G293" s="16">
        <v>0</v>
      </c>
      <c r="H293" s="16">
        <v>0</v>
      </c>
      <c r="I293" s="16">
        <v>0</v>
      </c>
      <c r="J293" s="15">
        <f t="shared" si="29"/>
        <v>0</v>
      </c>
    </row>
    <row r="294" spans="1:10" ht="30" hidden="1" x14ac:dyDescent="0.25">
      <c r="A294" s="110"/>
      <c r="B294" s="111"/>
      <c r="C294" s="113"/>
      <c r="D294" s="72" t="s">
        <v>19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5">
        <f t="shared" ref="J294:J301" si="38">SUM(E294:I294)</f>
        <v>0</v>
      </c>
    </row>
    <row r="295" spans="1:10" hidden="1" x14ac:dyDescent="0.25">
      <c r="A295" s="110"/>
      <c r="B295" s="111"/>
      <c r="C295" s="114"/>
      <c r="D295" s="49" t="s">
        <v>28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5">
        <f t="shared" si="38"/>
        <v>0</v>
      </c>
    </row>
    <row r="296" spans="1:10" hidden="1" x14ac:dyDescent="0.25">
      <c r="A296" s="110" t="s">
        <v>135</v>
      </c>
      <c r="B296" s="111" t="s">
        <v>9</v>
      </c>
      <c r="C296" s="112" t="s">
        <v>144</v>
      </c>
      <c r="D296" s="73" t="s">
        <v>6</v>
      </c>
      <c r="E296" s="16">
        <v>0</v>
      </c>
      <c r="F296" s="16">
        <f>F298+F299+F297</f>
        <v>0</v>
      </c>
      <c r="G296" s="16">
        <f t="shared" ref="G296:I296" si="39">G298+G299+G297</f>
        <v>640.1</v>
      </c>
      <c r="H296" s="16">
        <f t="shared" si="39"/>
        <v>0</v>
      </c>
      <c r="I296" s="16">
        <f t="shared" si="39"/>
        <v>0</v>
      </c>
      <c r="J296" s="15">
        <f t="shared" si="38"/>
        <v>640.1</v>
      </c>
    </row>
    <row r="297" spans="1:10" hidden="1" x14ac:dyDescent="0.25">
      <c r="A297" s="110"/>
      <c r="B297" s="111"/>
      <c r="C297" s="113"/>
      <c r="D297" s="72" t="s">
        <v>16</v>
      </c>
      <c r="E297" s="16">
        <v>0</v>
      </c>
      <c r="F297" s="33">
        <v>0</v>
      </c>
      <c r="G297" s="16">
        <v>0</v>
      </c>
      <c r="H297" s="16">
        <v>0</v>
      </c>
      <c r="I297" s="16">
        <v>0</v>
      </c>
      <c r="J297" s="15">
        <f t="shared" si="38"/>
        <v>0</v>
      </c>
    </row>
    <row r="298" spans="1:10" hidden="1" x14ac:dyDescent="0.25">
      <c r="A298" s="110"/>
      <c r="B298" s="111"/>
      <c r="C298" s="113"/>
      <c r="D298" s="72" t="s">
        <v>17</v>
      </c>
      <c r="E298" s="16">
        <v>0</v>
      </c>
      <c r="F298" s="33">
        <v>0</v>
      </c>
      <c r="G298" s="16">
        <v>640.1</v>
      </c>
      <c r="H298" s="16">
        <v>0</v>
      </c>
      <c r="I298" s="16">
        <v>0</v>
      </c>
      <c r="J298" s="15">
        <f t="shared" si="38"/>
        <v>640.1</v>
      </c>
    </row>
    <row r="299" spans="1:10" hidden="1" x14ac:dyDescent="0.25">
      <c r="A299" s="110"/>
      <c r="B299" s="111"/>
      <c r="C299" s="113"/>
      <c r="D299" s="72" t="s">
        <v>18</v>
      </c>
      <c r="E299" s="16">
        <v>0</v>
      </c>
      <c r="F299" s="33">
        <v>0</v>
      </c>
      <c r="G299" s="16">
        <v>0</v>
      </c>
      <c r="H299" s="16">
        <v>0</v>
      </c>
      <c r="I299" s="16">
        <v>0</v>
      </c>
      <c r="J299" s="15">
        <f t="shared" si="38"/>
        <v>0</v>
      </c>
    </row>
    <row r="300" spans="1:10" ht="30" hidden="1" x14ac:dyDescent="0.25">
      <c r="A300" s="110"/>
      <c r="B300" s="111"/>
      <c r="C300" s="113"/>
      <c r="D300" s="72" t="s">
        <v>19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5">
        <f t="shared" si="38"/>
        <v>0</v>
      </c>
    </row>
    <row r="301" spans="1:10" hidden="1" x14ac:dyDescent="0.25">
      <c r="A301" s="110"/>
      <c r="B301" s="111"/>
      <c r="C301" s="114"/>
      <c r="D301" s="49" t="s">
        <v>28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5">
        <f t="shared" si="38"/>
        <v>0</v>
      </c>
    </row>
    <row r="304" spans="1:10" x14ac:dyDescent="0.25">
      <c r="B304" s="6" t="s">
        <v>149</v>
      </c>
    </row>
    <row r="305" spans="2:6" x14ac:dyDescent="0.25">
      <c r="B305" s="6" t="s">
        <v>150</v>
      </c>
      <c r="D305" s="74"/>
      <c r="E305" s="134" t="s">
        <v>151</v>
      </c>
      <c r="F305" s="134"/>
    </row>
    <row r="308" spans="2:6" x14ac:dyDescent="0.25">
      <c r="B308" s="6" t="s">
        <v>152</v>
      </c>
      <c r="D308" s="74"/>
      <c r="E308" s="134" t="s">
        <v>153</v>
      </c>
      <c r="F308" s="134"/>
    </row>
  </sheetData>
  <mergeCells count="136">
    <mergeCell ref="A9:J9"/>
    <mergeCell ref="A10:J10"/>
    <mergeCell ref="A16:A21"/>
    <mergeCell ref="B16:B21"/>
    <mergeCell ref="C16:C21"/>
    <mergeCell ref="A22:A31"/>
    <mergeCell ref="B22:B31"/>
    <mergeCell ref="C22:C31"/>
    <mergeCell ref="A12:J12"/>
    <mergeCell ref="A14:A15"/>
    <mergeCell ref="B14:B15"/>
    <mergeCell ref="C14:C15"/>
    <mergeCell ref="D14:D15"/>
    <mergeCell ref="E14:J14"/>
    <mergeCell ref="A52:A57"/>
    <mergeCell ref="B52:B57"/>
    <mergeCell ref="C52:C57"/>
    <mergeCell ref="A58:A63"/>
    <mergeCell ref="B58:B63"/>
    <mergeCell ref="C58:C63"/>
    <mergeCell ref="A32:A39"/>
    <mergeCell ref="B32:B39"/>
    <mergeCell ref="C32:C39"/>
    <mergeCell ref="A40:A51"/>
    <mergeCell ref="B40:B51"/>
    <mergeCell ref="C40:C51"/>
    <mergeCell ref="A85:A97"/>
    <mergeCell ref="B85:B97"/>
    <mergeCell ref="C85:C97"/>
    <mergeCell ref="A98:A103"/>
    <mergeCell ref="B98:B103"/>
    <mergeCell ref="C98:C103"/>
    <mergeCell ref="A64:A74"/>
    <mergeCell ref="B64:B74"/>
    <mergeCell ref="C64:C74"/>
    <mergeCell ref="A75:A84"/>
    <mergeCell ref="B75:B84"/>
    <mergeCell ref="C75:C84"/>
    <mergeCell ref="A117:A123"/>
    <mergeCell ref="B117:B123"/>
    <mergeCell ref="C117:C123"/>
    <mergeCell ref="A124:A130"/>
    <mergeCell ref="B124:B130"/>
    <mergeCell ref="C124:C130"/>
    <mergeCell ref="A104:A109"/>
    <mergeCell ref="B104:B109"/>
    <mergeCell ref="C104:C109"/>
    <mergeCell ref="A110:A116"/>
    <mergeCell ref="B110:B116"/>
    <mergeCell ref="C110:C116"/>
    <mergeCell ref="A145:A151"/>
    <mergeCell ref="B145:B151"/>
    <mergeCell ref="C145:C151"/>
    <mergeCell ref="A152:A157"/>
    <mergeCell ref="B152:B157"/>
    <mergeCell ref="C152:C157"/>
    <mergeCell ref="A131:A137"/>
    <mergeCell ref="B131:B137"/>
    <mergeCell ref="C131:C137"/>
    <mergeCell ref="A138:A144"/>
    <mergeCell ref="B138:B144"/>
    <mergeCell ref="C138:C144"/>
    <mergeCell ref="A170:A175"/>
    <mergeCell ref="B170:B175"/>
    <mergeCell ref="C170:C175"/>
    <mergeCell ref="A176:A181"/>
    <mergeCell ref="B176:B181"/>
    <mergeCell ref="C176:C181"/>
    <mergeCell ref="A158:A163"/>
    <mergeCell ref="B158:B163"/>
    <mergeCell ref="C158:C163"/>
    <mergeCell ref="A164:A169"/>
    <mergeCell ref="B164:B169"/>
    <mergeCell ref="C164:C169"/>
    <mergeCell ref="A194:A199"/>
    <mergeCell ref="B194:B199"/>
    <mergeCell ref="C194:C199"/>
    <mergeCell ref="A200:A205"/>
    <mergeCell ref="B200:B205"/>
    <mergeCell ref="C200:C205"/>
    <mergeCell ref="A182:A187"/>
    <mergeCell ref="B182:B187"/>
    <mergeCell ref="C182:C187"/>
    <mergeCell ref="A188:A193"/>
    <mergeCell ref="B188:B193"/>
    <mergeCell ref="C188:C193"/>
    <mergeCell ref="A218:A223"/>
    <mergeCell ref="B218:B223"/>
    <mergeCell ref="C218:C223"/>
    <mergeCell ref="A224:A229"/>
    <mergeCell ref="B224:B229"/>
    <mergeCell ref="C224:C229"/>
    <mergeCell ref="A206:A211"/>
    <mergeCell ref="B206:B211"/>
    <mergeCell ref="C206:C211"/>
    <mergeCell ref="A212:A217"/>
    <mergeCell ref="B212:B217"/>
    <mergeCell ref="C212:C217"/>
    <mergeCell ref="A242:A247"/>
    <mergeCell ref="B242:B247"/>
    <mergeCell ref="C242:C247"/>
    <mergeCell ref="A248:A253"/>
    <mergeCell ref="B248:B253"/>
    <mergeCell ref="C248:C253"/>
    <mergeCell ref="A230:A235"/>
    <mergeCell ref="B230:B235"/>
    <mergeCell ref="C230:C235"/>
    <mergeCell ref="A236:A241"/>
    <mergeCell ref="B236:B241"/>
    <mergeCell ref="C236:C241"/>
    <mergeCell ref="A266:A271"/>
    <mergeCell ref="B266:B271"/>
    <mergeCell ref="C266:C271"/>
    <mergeCell ref="A272:A277"/>
    <mergeCell ref="B272:B277"/>
    <mergeCell ref="C272:C277"/>
    <mergeCell ref="A254:A259"/>
    <mergeCell ref="B254:B259"/>
    <mergeCell ref="C254:C259"/>
    <mergeCell ref="A260:A265"/>
    <mergeCell ref="B260:B265"/>
    <mergeCell ref="C260:C265"/>
    <mergeCell ref="E305:F305"/>
    <mergeCell ref="E308:F308"/>
    <mergeCell ref="A290:A295"/>
    <mergeCell ref="B290:B295"/>
    <mergeCell ref="C290:C295"/>
    <mergeCell ref="A296:A301"/>
    <mergeCell ref="B296:B301"/>
    <mergeCell ref="C296:C301"/>
    <mergeCell ref="A278:A283"/>
    <mergeCell ref="B278:B283"/>
    <mergeCell ref="C278:C283"/>
    <mergeCell ref="A284:A289"/>
    <mergeCell ref="B284:B289"/>
    <mergeCell ref="C284:C289"/>
  </mergeCells>
  <pageMargins left="0.51181102362204722" right="0.31496062992125984" top="0.35433070866141736" bottom="0.19685039370078741" header="0.31496062992125984" footer="0.39370078740157483"/>
  <pageSetup paperSize="9" scale="77" orientation="landscape" blackAndWhite="1" useFirstPageNumber="1" r:id="rId1"/>
  <rowBreaks count="1" manualBreakCount="1">
    <brk id="15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view="pageBreakPreview" topLeftCell="A67" zoomScale="85" zoomScaleNormal="80" zoomScaleSheetLayoutView="85" workbookViewId="0">
      <pane xSplit="4" topLeftCell="E1" activePane="topRight" state="frozen"/>
      <selection pane="topRight" activeCell="E78" sqref="E78"/>
    </sheetView>
  </sheetViews>
  <sheetFormatPr defaultRowHeight="15" x14ac:dyDescent="0.25"/>
  <cols>
    <col min="1" max="1" width="5.28515625" style="51" customWidth="1"/>
    <col min="2" max="2" width="16.85546875" style="6" customWidth="1"/>
    <col min="3" max="3" width="26.5703125" style="6" customWidth="1"/>
    <col min="4" max="4" width="33.85546875" style="6" customWidth="1"/>
    <col min="5" max="5" width="29.140625" style="2" customWidth="1"/>
    <col min="6" max="6" width="35" style="1" customWidth="1"/>
    <col min="7" max="7" width="35.7109375" style="6" customWidth="1"/>
    <col min="8" max="8" width="13" style="6" customWidth="1"/>
    <col min="9" max="9" width="11" style="6" bestFit="1" customWidth="1"/>
    <col min="10" max="10" width="11.140625" style="6" customWidth="1"/>
    <col min="11" max="16384" width="9.140625" style="6"/>
  </cols>
  <sheetData>
    <row r="1" spans="1:17" ht="15.75" customHeight="1" x14ac:dyDescent="0.3">
      <c r="A1" s="56" t="s">
        <v>42</v>
      </c>
      <c r="B1" s="56"/>
      <c r="C1" s="56"/>
      <c r="D1" s="56"/>
      <c r="E1" s="56"/>
      <c r="F1" s="56"/>
    </row>
    <row r="2" spans="1:17" ht="19.5" customHeight="1" x14ac:dyDescent="0.25"/>
    <row r="3" spans="1:17" ht="18" customHeight="1" x14ac:dyDescent="0.25">
      <c r="A3" s="138" t="s">
        <v>0</v>
      </c>
      <c r="B3" s="101" t="s">
        <v>1</v>
      </c>
      <c r="C3" s="139" t="s">
        <v>5</v>
      </c>
      <c r="D3" s="98" t="s">
        <v>15</v>
      </c>
      <c r="E3" s="127"/>
      <c r="F3" s="127"/>
      <c r="G3" s="49"/>
    </row>
    <row r="4" spans="1:17" ht="45" customHeight="1" x14ac:dyDescent="0.25">
      <c r="A4" s="138"/>
      <c r="B4" s="101"/>
      <c r="C4" s="139"/>
      <c r="D4" s="98"/>
      <c r="E4" s="4"/>
      <c r="F4" s="4"/>
      <c r="G4" s="49"/>
    </row>
    <row r="5" spans="1:17" x14ac:dyDescent="0.25">
      <c r="A5" s="135"/>
      <c r="B5" s="93" t="s">
        <v>31</v>
      </c>
      <c r="C5" s="136" t="s">
        <v>48</v>
      </c>
      <c r="D5" s="8" t="s">
        <v>6</v>
      </c>
      <c r="E5" s="15"/>
      <c r="F5" s="34"/>
      <c r="G5" s="5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135"/>
      <c r="B6" s="93"/>
      <c r="C6" s="136"/>
      <c r="D6" s="50" t="s">
        <v>16</v>
      </c>
      <c r="E6" s="16"/>
      <c r="F6" s="16"/>
      <c r="G6" s="53"/>
      <c r="H6" s="3"/>
      <c r="I6" s="3"/>
    </row>
    <row r="7" spans="1:17" x14ac:dyDescent="0.25">
      <c r="A7" s="135"/>
      <c r="B7" s="93"/>
      <c r="C7" s="136"/>
      <c r="D7" s="50" t="s">
        <v>17</v>
      </c>
      <c r="E7" s="16"/>
      <c r="F7" s="16"/>
      <c r="G7" s="53"/>
      <c r="H7" s="3"/>
      <c r="I7" s="3"/>
    </row>
    <row r="8" spans="1:17" ht="15" customHeight="1" x14ac:dyDescent="0.3">
      <c r="A8" s="135"/>
      <c r="B8" s="93"/>
      <c r="C8" s="136"/>
      <c r="D8" s="50" t="s">
        <v>18</v>
      </c>
      <c r="E8" s="16"/>
      <c r="F8" s="16"/>
      <c r="G8" s="49"/>
      <c r="H8" s="14"/>
      <c r="I8" s="3"/>
    </row>
    <row r="9" spans="1:17" ht="31.5" customHeight="1" x14ac:dyDescent="0.25">
      <c r="A9" s="135"/>
      <c r="B9" s="93"/>
      <c r="C9" s="136"/>
      <c r="D9" s="50" t="s">
        <v>19</v>
      </c>
      <c r="E9" s="16"/>
      <c r="F9" s="16"/>
      <c r="G9" s="49"/>
    </row>
    <row r="10" spans="1:17" ht="15" customHeight="1" x14ac:dyDescent="0.25">
      <c r="A10" s="135"/>
      <c r="B10" s="93"/>
      <c r="C10" s="136"/>
      <c r="D10" s="50" t="s">
        <v>28</v>
      </c>
      <c r="E10" s="17"/>
      <c r="F10" s="17"/>
      <c r="G10" s="49"/>
    </row>
    <row r="11" spans="1:17" ht="15" customHeight="1" x14ac:dyDescent="0.25">
      <c r="A11" s="137">
        <v>1</v>
      </c>
      <c r="B11" s="93" t="s">
        <v>9</v>
      </c>
      <c r="C11" s="136" t="s">
        <v>10</v>
      </c>
      <c r="D11" s="8" t="s">
        <v>6</v>
      </c>
      <c r="E11" s="16"/>
      <c r="F11" s="33"/>
      <c r="G11" s="49"/>
    </row>
    <row r="12" spans="1:17" x14ac:dyDescent="0.25">
      <c r="A12" s="137"/>
      <c r="B12" s="93"/>
      <c r="C12" s="136"/>
      <c r="D12" s="50" t="s">
        <v>16</v>
      </c>
      <c r="E12" s="16"/>
      <c r="F12" s="16"/>
      <c r="G12" s="49"/>
    </row>
    <row r="13" spans="1:17" x14ac:dyDescent="0.25">
      <c r="A13" s="137"/>
      <c r="B13" s="93"/>
      <c r="C13" s="136"/>
      <c r="D13" s="50" t="s">
        <v>17</v>
      </c>
      <c r="E13" s="16"/>
      <c r="F13" s="16"/>
      <c r="G13" s="49"/>
    </row>
    <row r="14" spans="1:17" ht="33.75" customHeight="1" x14ac:dyDescent="0.25">
      <c r="A14" s="137"/>
      <c r="B14" s="93"/>
      <c r="C14" s="136"/>
      <c r="D14" s="5" t="s">
        <v>21</v>
      </c>
      <c r="E14" s="16"/>
      <c r="F14" s="16"/>
      <c r="G14" s="49"/>
    </row>
    <row r="15" spans="1:17" x14ac:dyDescent="0.25">
      <c r="A15" s="137"/>
      <c r="B15" s="93"/>
      <c r="C15" s="136"/>
      <c r="D15" s="50" t="s">
        <v>18</v>
      </c>
      <c r="E15" s="16"/>
      <c r="F15" s="33"/>
      <c r="G15" s="49"/>
    </row>
    <row r="16" spans="1:17" x14ac:dyDescent="0.25">
      <c r="A16" s="137"/>
      <c r="B16" s="93"/>
      <c r="C16" s="136"/>
      <c r="D16" s="5" t="s">
        <v>23</v>
      </c>
      <c r="E16" s="33"/>
      <c r="F16" s="16"/>
      <c r="G16" s="49"/>
    </row>
    <row r="17" spans="1:10" ht="30" x14ac:dyDescent="0.25">
      <c r="A17" s="137"/>
      <c r="B17" s="93"/>
      <c r="C17" s="136"/>
      <c r="D17" s="5" t="s">
        <v>29</v>
      </c>
      <c r="E17" s="16"/>
      <c r="F17" s="16"/>
      <c r="G17" s="49"/>
    </row>
    <row r="18" spans="1:10" ht="30" x14ac:dyDescent="0.25">
      <c r="A18" s="137"/>
      <c r="B18" s="93"/>
      <c r="C18" s="136"/>
      <c r="D18" s="5" t="s">
        <v>22</v>
      </c>
      <c r="E18" s="16"/>
      <c r="F18" s="16"/>
      <c r="G18" s="49"/>
    </row>
    <row r="19" spans="1:10" ht="30" x14ac:dyDescent="0.25">
      <c r="A19" s="137"/>
      <c r="B19" s="93"/>
      <c r="C19" s="136"/>
      <c r="D19" s="5" t="s">
        <v>32</v>
      </c>
      <c r="E19" s="16"/>
      <c r="F19" s="16"/>
      <c r="G19" s="49"/>
    </row>
    <row r="20" spans="1:10" x14ac:dyDescent="0.25">
      <c r="A20" s="137"/>
      <c r="B20" s="93"/>
      <c r="C20" s="136"/>
      <c r="D20" s="5" t="s">
        <v>24</v>
      </c>
      <c r="E20" s="32"/>
      <c r="F20" s="32"/>
      <c r="G20" s="49"/>
    </row>
    <row r="21" spans="1:10" x14ac:dyDescent="0.25">
      <c r="A21" s="137">
        <v>2</v>
      </c>
      <c r="B21" s="93" t="s">
        <v>9</v>
      </c>
      <c r="C21" s="136" t="s">
        <v>11</v>
      </c>
      <c r="D21" s="8" t="s">
        <v>6</v>
      </c>
      <c r="E21" s="16"/>
      <c r="F21" s="16"/>
      <c r="G21" s="49"/>
      <c r="I21" s="3"/>
      <c r="J21" s="3"/>
    </row>
    <row r="22" spans="1:10" x14ac:dyDescent="0.25">
      <c r="A22" s="137"/>
      <c r="B22" s="93"/>
      <c r="C22" s="136"/>
      <c r="D22" s="50" t="s">
        <v>16</v>
      </c>
      <c r="E22" s="16"/>
      <c r="F22" s="16"/>
      <c r="G22" s="49"/>
    </row>
    <row r="23" spans="1:10" x14ac:dyDescent="0.25">
      <c r="A23" s="137"/>
      <c r="B23" s="93"/>
      <c r="C23" s="136"/>
      <c r="D23" s="50" t="s">
        <v>17</v>
      </c>
      <c r="E23" s="16"/>
      <c r="F23" s="16"/>
      <c r="G23" s="49"/>
    </row>
    <row r="24" spans="1:10" ht="42" customHeight="1" x14ac:dyDescent="0.25">
      <c r="A24" s="137"/>
      <c r="B24" s="93"/>
      <c r="C24" s="136"/>
      <c r="D24" s="57" t="s">
        <v>39</v>
      </c>
      <c r="E24" s="16"/>
      <c r="F24" s="16"/>
      <c r="G24" s="49"/>
    </row>
    <row r="25" spans="1:10" x14ac:dyDescent="0.25">
      <c r="A25" s="137"/>
      <c r="B25" s="93"/>
      <c r="C25" s="136"/>
      <c r="D25" s="50" t="s">
        <v>18</v>
      </c>
      <c r="E25" s="16"/>
      <c r="F25" s="16"/>
      <c r="G25" s="49"/>
    </row>
    <row r="26" spans="1:10" ht="39" customHeight="1" x14ac:dyDescent="0.25">
      <c r="A26" s="137"/>
      <c r="B26" s="93"/>
      <c r="C26" s="136"/>
      <c r="D26" s="57" t="s">
        <v>33</v>
      </c>
      <c r="E26" s="16"/>
      <c r="F26" s="16"/>
      <c r="G26" s="49"/>
    </row>
    <row r="27" spans="1:10" ht="34.5" customHeight="1" x14ac:dyDescent="0.25">
      <c r="A27" s="137"/>
      <c r="B27" s="93"/>
      <c r="C27" s="136"/>
      <c r="D27" s="50" t="s">
        <v>19</v>
      </c>
      <c r="E27" s="16"/>
      <c r="F27" s="16"/>
      <c r="G27" s="49"/>
    </row>
    <row r="28" spans="1:10" ht="16.5" customHeight="1" x14ac:dyDescent="0.25">
      <c r="A28" s="137"/>
      <c r="B28" s="93"/>
      <c r="C28" s="136"/>
      <c r="D28" s="50" t="s">
        <v>28</v>
      </c>
      <c r="E28" s="16"/>
      <c r="F28" s="16"/>
      <c r="G28" s="49"/>
    </row>
    <row r="29" spans="1:10" ht="15" customHeight="1" x14ac:dyDescent="0.25">
      <c r="A29" s="141">
        <v>3</v>
      </c>
      <c r="B29" s="104" t="s">
        <v>9</v>
      </c>
      <c r="C29" s="94" t="s">
        <v>53</v>
      </c>
      <c r="D29" s="8" t="s">
        <v>6</v>
      </c>
      <c r="E29" s="16"/>
      <c r="F29" s="16"/>
      <c r="G29" s="49"/>
      <c r="I29" s="3"/>
    </row>
    <row r="30" spans="1:10" x14ac:dyDescent="0.25">
      <c r="A30" s="142"/>
      <c r="B30" s="105"/>
      <c r="C30" s="95"/>
      <c r="D30" s="50" t="s">
        <v>16</v>
      </c>
      <c r="E30" s="16"/>
      <c r="F30" s="16"/>
      <c r="G30" s="49"/>
    </row>
    <row r="31" spans="1:10" x14ac:dyDescent="0.25">
      <c r="A31" s="142"/>
      <c r="B31" s="105"/>
      <c r="C31" s="95"/>
      <c r="D31" s="50" t="s">
        <v>17</v>
      </c>
      <c r="E31" s="16"/>
      <c r="F31" s="16"/>
      <c r="G31" s="49"/>
    </row>
    <row r="32" spans="1:10" ht="15" customHeight="1" x14ac:dyDescent="0.25">
      <c r="A32" s="142"/>
      <c r="B32" s="105"/>
      <c r="C32" s="95"/>
      <c r="D32" s="50" t="s">
        <v>18</v>
      </c>
      <c r="E32" s="16"/>
      <c r="F32" s="16"/>
      <c r="G32" s="49"/>
    </row>
    <row r="33" spans="1:7" ht="15.75" customHeight="1" x14ac:dyDescent="0.25">
      <c r="A33" s="142"/>
      <c r="B33" s="105"/>
      <c r="C33" s="95"/>
      <c r="D33" s="5" t="s">
        <v>23</v>
      </c>
      <c r="E33" s="16"/>
      <c r="F33" s="16"/>
      <c r="G33" s="49"/>
    </row>
    <row r="34" spans="1:7" ht="24.75" customHeight="1" x14ac:dyDescent="0.25">
      <c r="A34" s="142"/>
      <c r="B34" s="105"/>
      <c r="C34" s="95"/>
      <c r="D34" s="57" t="s">
        <v>22</v>
      </c>
      <c r="E34" s="16"/>
      <c r="F34" s="16"/>
      <c r="G34" s="49"/>
    </row>
    <row r="35" spans="1:7" ht="24" x14ac:dyDescent="0.25">
      <c r="A35" s="142"/>
      <c r="B35" s="105"/>
      <c r="C35" s="95"/>
      <c r="D35" s="57" t="s">
        <v>29</v>
      </c>
      <c r="E35" s="16"/>
      <c r="F35" s="16"/>
      <c r="G35" s="49"/>
    </row>
    <row r="36" spans="1:7" x14ac:dyDescent="0.25">
      <c r="A36" s="142"/>
      <c r="B36" s="105"/>
      <c r="C36" s="95"/>
      <c r="D36" s="5" t="s">
        <v>24</v>
      </c>
      <c r="E36" s="16"/>
      <c r="F36" s="33"/>
      <c r="G36" s="49"/>
    </row>
    <row r="37" spans="1:7" ht="30" x14ac:dyDescent="0.25">
      <c r="A37" s="142"/>
      <c r="B37" s="105"/>
      <c r="C37" s="95"/>
      <c r="D37" s="50" t="s">
        <v>19</v>
      </c>
      <c r="E37" s="16"/>
      <c r="F37" s="16"/>
      <c r="G37" s="49"/>
    </row>
    <row r="38" spans="1:7" x14ac:dyDescent="0.25">
      <c r="A38" s="142"/>
      <c r="B38" s="105"/>
      <c r="C38" s="95"/>
      <c r="D38" s="50" t="s">
        <v>28</v>
      </c>
      <c r="E38" s="16"/>
      <c r="F38" s="16"/>
      <c r="G38" s="49"/>
    </row>
    <row r="39" spans="1:7" ht="18.75" customHeight="1" x14ac:dyDescent="0.25">
      <c r="A39" s="140">
        <v>4</v>
      </c>
      <c r="B39" s="93" t="s">
        <v>9</v>
      </c>
      <c r="C39" s="136" t="s">
        <v>54</v>
      </c>
      <c r="D39" s="8" t="s">
        <v>6</v>
      </c>
      <c r="E39" s="16"/>
      <c r="F39" s="16"/>
      <c r="G39" s="49"/>
    </row>
    <row r="40" spans="1:7" ht="15.75" customHeight="1" x14ac:dyDescent="0.25">
      <c r="A40" s="140"/>
      <c r="B40" s="93"/>
      <c r="C40" s="136"/>
      <c r="D40" s="50" t="s">
        <v>16</v>
      </c>
      <c r="E40" s="16"/>
      <c r="F40" s="16"/>
      <c r="G40" s="49"/>
    </row>
    <row r="41" spans="1:7" ht="16.5" customHeight="1" x14ac:dyDescent="0.25">
      <c r="A41" s="140"/>
      <c r="B41" s="93"/>
      <c r="C41" s="136"/>
      <c r="D41" s="50" t="s">
        <v>17</v>
      </c>
      <c r="E41" s="16"/>
      <c r="F41" s="16"/>
      <c r="G41" s="49"/>
    </row>
    <row r="42" spans="1:7" ht="15" customHeight="1" x14ac:dyDescent="0.25">
      <c r="A42" s="140"/>
      <c r="B42" s="93"/>
      <c r="C42" s="136"/>
      <c r="D42" s="50" t="s">
        <v>18</v>
      </c>
      <c r="E42" s="16"/>
      <c r="F42" s="16"/>
      <c r="G42" s="49"/>
    </row>
    <row r="43" spans="1:7" ht="30" x14ac:dyDescent="0.25">
      <c r="A43" s="140"/>
      <c r="B43" s="93"/>
      <c r="C43" s="136"/>
      <c r="D43" s="50" t="s">
        <v>19</v>
      </c>
      <c r="E43" s="16"/>
      <c r="F43" s="16"/>
      <c r="G43" s="49"/>
    </row>
    <row r="44" spans="1:7" ht="21.75" customHeight="1" x14ac:dyDescent="0.25">
      <c r="A44" s="140"/>
      <c r="B44" s="93"/>
      <c r="C44" s="136"/>
      <c r="D44" s="50" t="s">
        <v>28</v>
      </c>
      <c r="E44" s="16"/>
      <c r="F44" s="16"/>
      <c r="G44" s="49"/>
    </row>
    <row r="45" spans="1:7" ht="15" customHeight="1" x14ac:dyDescent="0.25">
      <c r="A45" s="141">
        <v>5</v>
      </c>
      <c r="B45" s="88" t="s">
        <v>9</v>
      </c>
      <c r="C45" s="94" t="s">
        <v>55</v>
      </c>
      <c r="D45" s="8" t="s">
        <v>6</v>
      </c>
      <c r="E45" s="16"/>
      <c r="F45" s="16"/>
      <c r="G45" s="49"/>
    </row>
    <row r="46" spans="1:7" x14ac:dyDescent="0.25">
      <c r="A46" s="142"/>
      <c r="B46" s="89"/>
      <c r="C46" s="95"/>
      <c r="D46" s="50" t="s">
        <v>16</v>
      </c>
      <c r="E46" s="16"/>
      <c r="F46" s="16"/>
      <c r="G46" s="49"/>
    </row>
    <row r="47" spans="1:7" ht="21" customHeight="1" x14ac:dyDescent="0.25">
      <c r="A47" s="142"/>
      <c r="B47" s="89"/>
      <c r="C47" s="95"/>
      <c r="D47" s="50" t="s">
        <v>17</v>
      </c>
      <c r="E47" s="16"/>
      <c r="F47" s="16"/>
      <c r="G47" s="49"/>
    </row>
    <row r="48" spans="1:7" ht="15.75" customHeight="1" x14ac:dyDescent="0.25">
      <c r="A48" s="142"/>
      <c r="B48" s="89"/>
      <c r="C48" s="95"/>
      <c r="D48" s="50" t="s">
        <v>18</v>
      </c>
      <c r="E48" s="16"/>
      <c r="F48" s="16"/>
      <c r="G48" s="49"/>
    </row>
    <row r="49" spans="1:7" ht="16.5" customHeight="1" x14ac:dyDescent="0.25">
      <c r="A49" s="142"/>
      <c r="B49" s="89"/>
      <c r="C49" s="95"/>
      <c r="D49" s="50" t="s">
        <v>19</v>
      </c>
      <c r="E49" s="16"/>
      <c r="F49" s="16"/>
      <c r="G49" s="49"/>
    </row>
    <row r="50" spans="1:7" ht="16.5" customHeight="1" x14ac:dyDescent="0.25">
      <c r="A50" s="143"/>
      <c r="B50" s="90"/>
      <c r="C50" s="96"/>
      <c r="D50" s="50" t="s">
        <v>28</v>
      </c>
      <c r="E50" s="16"/>
      <c r="F50" s="16"/>
      <c r="G50" s="49"/>
    </row>
    <row r="51" spans="1:7" ht="17.25" customHeight="1" x14ac:dyDescent="0.25">
      <c r="A51" s="140">
        <v>6</v>
      </c>
      <c r="B51" s="93" t="s">
        <v>9</v>
      </c>
      <c r="C51" s="144" t="s">
        <v>34</v>
      </c>
      <c r="D51" s="8" t="s">
        <v>6</v>
      </c>
      <c r="E51" s="16"/>
      <c r="F51" s="16"/>
      <c r="G51" s="49"/>
    </row>
    <row r="52" spans="1:7" ht="17.25" customHeight="1" x14ac:dyDescent="0.25">
      <c r="A52" s="140"/>
      <c r="B52" s="93"/>
      <c r="C52" s="144"/>
      <c r="D52" s="50" t="s">
        <v>16</v>
      </c>
      <c r="E52" s="16"/>
      <c r="F52" s="16"/>
      <c r="G52" s="49"/>
    </row>
    <row r="53" spans="1:7" ht="15.75" customHeight="1" x14ac:dyDescent="0.25">
      <c r="A53" s="140"/>
      <c r="B53" s="93"/>
      <c r="C53" s="144"/>
      <c r="D53" s="50" t="s">
        <v>17</v>
      </c>
      <c r="E53" s="16"/>
      <c r="F53" s="16"/>
      <c r="G53" s="49"/>
    </row>
    <row r="54" spans="1:7" x14ac:dyDescent="0.25">
      <c r="A54" s="140"/>
      <c r="B54" s="93"/>
      <c r="C54" s="144"/>
      <c r="D54" s="50" t="s">
        <v>18</v>
      </c>
      <c r="E54" s="16"/>
      <c r="F54" s="16"/>
      <c r="G54" s="49"/>
    </row>
    <row r="55" spans="1:7" x14ac:dyDescent="0.25">
      <c r="A55" s="140"/>
      <c r="B55" s="93"/>
      <c r="C55" s="144"/>
      <c r="D55" s="5" t="s">
        <v>23</v>
      </c>
      <c r="E55" s="16"/>
      <c r="F55" s="16"/>
      <c r="G55" s="49"/>
    </row>
    <row r="56" spans="1:7" ht="24" x14ac:dyDescent="0.25">
      <c r="A56" s="140"/>
      <c r="B56" s="93"/>
      <c r="C56" s="144"/>
      <c r="D56" s="57" t="s">
        <v>22</v>
      </c>
      <c r="E56" s="16"/>
      <c r="F56" s="16"/>
      <c r="G56" s="49"/>
    </row>
    <row r="57" spans="1:7" ht="24" x14ac:dyDescent="0.25">
      <c r="A57" s="140"/>
      <c r="B57" s="93"/>
      <c r="C57" s="144"/>
      <c r="D57" s="57" t="s">
        <v>29</v>
      </c>
      <c r="E57" s="16"/>
      <c r="F57" s="16"/>
      <c r="G57" s="49"/>
    </row>
    <row r="58" spans="1:7" ht="24" x14ac:dyDescent="0.25">
      <c r="A58" s="140"/>
      <c r="B58" s="93"/>
      <c r="C58" s="144"/>
      <c r="D58" s="57" t="s">
        <v>32</v>
      </c>
      <c r="E58" s="16"/>
      <c r="F58" s="16"/>
      <c r="G58" s="49"/>
    </row>
    <row r="59" spans="1:7" x14ac:dyDescent="0.25">
      <c r="A59" s="140"/>
      <c r="B59" s="93"/>
      <c r="C59" s="144"/>
      <c r="D59" s="5" t="s">
        <v>24</v>
      </c>
      <c r="E59" s="16"/>
      <c r="F59" s="16"/>
      <c r="G59" s="49"/>
    </row>
    <row r="60" spans="1:7" ht="30" x14ac:dyDescent="0.25">
      <c r="A60" s="140"/>
      <c r="B60" s="93"/>
      <c r="C60" s="144"/>
      <c r="D60" s="50" t="s">
        <v>19</v>
      </c>
      <c r="E60" s="16"/>
      <c r="F60" s="16"/>
      <c r="G60" s="49"/>
    </row>
    <row r="61" spans="1:7" x14ac:dyDescent="0.25">
      <c r="A61" s="140"/>
      <c r="B61" s="93"/>
      <c r="C61" s="144"/>
      <c r="D61" s="50" t="s">
        <v>28</v>
      </c>
      <c r="E61" s="16"/>
      <c r="F61" s="16"/>
      <c r="G61" s="49"/>
    </row>
    <row r="62" spans="1:7" x14ac:dyDescent="0.25">
      <c r="A62" s="140">
        <v>7</v>
      </c>
      <c r="B62" s="93" t="s">
        <v>9</v>
      </c>
      <c r="C62" s="136" t="s">
        <v>12</v>
      </c>
      <c r="D62" s="8" t="s">
        <v>6</v>
      </c>
      <c r="E62" s="16"/>
      <c r="F62" s="16"/>
      <c r="G62" s="49"/>
    </row>
    <row r="63" spans="1:7" x14ac:dyDescent="0.25">
      <c r="A63" s="140"/>
      <c r="B63" s="93"/>
      <c r="C63" s="136"/>
      <c r="D63" s="50" t="s">
        <v>16</v>
      </c>
      <c r="E63" s="16"/>
      <c r="F63" s="16"/>
      <c r="G63" s="49"/>
    </row>
    <row r="64" spans="1:7" x14ac:dyDescent="0.25">
      <c r="A64" s="140"/>
      <c r="B64" s="93"/>
      <c r="C64" s="136"/>
      <c r="D64" s="50" t="s">
        <v>17</v>
      </c>
      <c r="E64" s="16"/>
      <c r="F64" s="16"/>
      <c r="G64" s="49"/>
    </row>
    <row r="65" spans="1:10" ht="50.25" customHeight="1" x14ac:dyDescent="0.25">
      <c r="A65" s="140"/>
      <c r="B65" s="93"/>
      <c r="C65" s="136"/>
      <c r="D65" s="5" t="s">
        <v>40</v>
      </c>
      <c r="E65" s="28"/>
      <c r="F65" s="28"/>
      <c r="G65" s="49"/>
      <c r="I65" s="3"/>
      <c r="J65" s="3"/>
    </row>
    <row r="66" spans="1:10" ht="60" customHeight="1" x14ac:dyDescent="0.25">
      <c r="A66" s="140"/>
      <c r="B66" s="93"/>
      <c r="C66" s="136"/>
      <c r="D66" s="5" t="s">
        <v>25</v>
      </c>
      <c r="E66" s="28"/>
      <c r="F66" s="28"/>
      <c r="G66" s="49"/>
    </row>
    <row r="67" spans="1:10" x14ac:dyDescent="0.25">
      <c r="A67" s="140"/>
      <c r="B67" s="93"/>
      <c r="C67" s="136"/>
      <c r="D67" s="50" t="s">
        <v>18</v>
      </c>
      <c r="E67" s="16"/>
      <c r="F67" s="16"/>
      <c r="G67" s="49"/>
      <c r="I67" s="3"/>
      <c r="J67" s="3"/>
    </row>
    <row r="68" spans="1:10" ht="16.5" customHeight="1" x14ac:dyDescent="0.25">
      <c r="A68" s="140"/>
      <c r="B68" s="93"/>
      <c r="C68" s="136"/>
      <c r="D68" s="5" t="s">
        <v>23</v>
      </c>
      <c r="E68" s="16"/>
      <c r="F68" s="16"/>
      <c r="G68" s="49"/>
    </row>
    <row r="69" spans="1:10" ht="18.75" customHeight="1" x14ac:dyDescent="0.25">
      <c r="A69" s="140"/>
      <c r="B69" s="93"/>
      <c r="C69" s="136"/>
      <c r="D69" s="5" t="s">
        <v>24</v>
      </c>
      <c r="E69" s="16"/>
      <c r="F69" s="16"/>
      <c r="G69" s="49"/>
    </row>
    <row r="70" spans="1:10" ht="30" x14ac:dyDescent="0.25">
      <c r="A70" s="140"/>
      <c r="B70" s="93"/>
      <c r="C70" s="136"/>
      <c r="D70" s="50" t="s">
        <v>19</v>
      </c>
      <c r="E70" s="16"/>
      <c r="F70" s="16"/>
      <c r="G70" s="49"/>
    </row>
    <row r="71" spans="1:10" x14ac:dyDescent="0.25">
      <c r="A71" s="140"/>
      <c r="B71" s="93"/>
      <c r="C71" s="136"/>
      <c r="D71" s="50" t="s">
        <v>20</v>
      </c>
      <c r="E71" s="16"/>
      <c r="F71" s="16"/>
      <c r="G71" s="49"/>
    </row>
    <row r="72" spans="1:10" x14ac:dyDescent="0.25">
      <c r="A72" s="140">
        <v>8</v>
      </c>
      <c r="B72" s="103" t="s">
        <v>9</v>
      </c>
      <c r="C72" s="136" t="s">
        <v>13</v>
      </c>
      <c r="D72" s="8" t="s">
        <v>6</v>
      </c>
      <c r="E72" s="16"/>
      <c r="F72" s="33"/>
      <c r="G72" s="49"/>
    </row>
    <row r="73" spans="1:10" ht="18" customHeight="1" x14ac:dyDescent="0.25">
      <c r="A73" s="140"/>
      <c r="B73" s="103"/>
      <c r="C73" s="136"/>
      <c r="D73" s="50" t="s">
        <v>16</v>
      </c>
      <c r="E73" s="16"/>
      <c r="F73" s="16"/>
      <c r="G73" s="49"/>
    </row>
    <row r="74" spans="1:10" x14ac:dyDescent="0.25">
      <c r="A74" s="140"/>
      <c r="B74" s="103"/>
      <c r="C74" s="136"/>
      <c r="D74" s="50" t="s">
        <v>17</v>
      </c>
      <c r="E74" s="16"/>
      <c r="F74" s="16"/>
      <c r="G74" s="49"/>
    </row>
    <row r="75" spans="1:10" ht="30" customHeight="1" x14ac:dyDescent="0.25">
      <c r="A75" s="140"/>
      <c r="B75" s="103"/>
      <c r="C75" s="136"/>
      <c r="D75" s="5" t="s">
        <v>26</v>
      </c>
      <c r="E75" s="33"/>
      <c r="F75" s="16"/>
      <c r="G75" s="49"/>
    </row>
    <row r="76" spans="1:10" ht="30" customHeight="1" x14ac:dyDescent="0.25">
      <c r="A76" s="140"/>
      <c r="B76" s="103"/>
      <c r="C76" s="136"/>
      <c r="D76" s="5" t="s">
        <v>27</v>
      </c>
      <c r="E76" s="33"/>
      <c r="F76" s="16"/>
      <c r="G76" s="49"/>
    </row>
    <row r="77" spans="1:10" x14ac:dyDescent="0.25">
      <c r="A77" s="140"/>
      <c r="B77" s="103"/>
      <c r="C77" s="136"/>
      <c r="D77" s="50" t="s">
        <v>18</v>
      </c>
      <c r="E77" s="16"/>
      <c r="F77" s="33"/>
      <c r="G77" s="49"/>
    </row>
    <row r="78" spans="1:10" ht="19.5" customHeight="1" x14ac:dyDescent="0.25">
      <c r="A78" s="140"/>
      <c r="B78" s="103"/>
      <c r="C78" s="136"/>
      <c r="D78" s="5" t="s">
        <v>23</v>
      </c>
      <c r="E78" s="16"/>
      <c r="F78" s="16"/>
      <c r="G78" s="49"/>
    </row>
    <row r="79" spans="1:10" ht="30.75" customHeight="1" x14ac:dyDescent="0.25">
      <c r="A79" s="140"/>
      <c r="B79" s="103"/>
      <c r="C79" s="136"/>
      <c r="D79" s="5" t="s">
        <v>22</v>
      </c>
      <c r="E79" s="16"/>
      <c r="F79" s="16"/>
      <c r="G79" s="49"/>
    </row>
    <row r="80" spans="1:10" ht="30.75" customHeight="1" x14ac:dyDescent="0.25">
      <c r="A80" s="140"/>
      <c r="B80" s="103"/>
      <c r="C80" s="136"/>
      <c r="D80" s="5" t="s">
        <v>29</v>
      </c>
      <c r="E80" s="16"/>
      <c r="F80" s="16"/>
      <c r="G80" s="49"/>
    </row>
    <row r="81" spans="1:7" ht="30.75" customHeight="1" x14ac:dyDescent="0.25">
      <c r="A81" s="140"/>
      <c r="B81" s="103"/>
      <c r="C81" s="136"/>
      <c r="D81" s="5" t="s">
        <v>32</v>
      </c>
      <c r="E81" s="16"/>
      <c r="F81" s="16"/>
      <c r="G81" s="49"/>
    </row>
    <row r="82" spans="1:7" ht="17.25" customHeight="1" x14ac:dyDescent="0.25">
      <c r="A82" s="140"/>
      <c r="B82" s="103"/>
      <c r="C82" s="136"/>
      <c r="D82" s="5" t="s">
        <v>24</v>
      </c>
      <c r="E82" s="16"/>
      <c r="F82" s="33"/>
      <c r="G82" s="49"/>
    </row>
    <row r="83" spans="1:7" ht="30" x14ac:dyDescent="0.25">
      <c r="A83" s="140"/>
      <c r="B83" s="103"/>
      <c r="C83" s="136"/>
      <c r="D83" s="50" t="s">
        <v>19</v>
      </c>
      <c r="E83" s="16"/>
      <c r="F83" s="16"/>
      <c r="G83" s="49"/>
    </row>
    <row r="84" spans="1:7" x14ac:dyDescent="0.25">
      <c r="A84" s="140"/>
      <c r="B84" s="103"/>
      <c r="C84" s="136"/>
      <c r="D84" s="50" t="s">
        <v>28</v>
      </c>
      <c r="E84" s="16"/>
      <c r="F84" s="16"/>
      <c r="G84" s="49"/>
    </row>
    <row r="85" spans="1:7" x14ac:dyDescent="0.25">
      <c r="A85" s="140">
        <v>9</v>
      </c>
      <c r="B85" s="93" t="s">
        <v>9</v>
      </c>
      <c r="C85" s="136" t="s">
        <v>51</v>
      </c>
      <c r="D85" s="8" t="s">
        <v>6</v>
      </c>
      <c r="E85" s="16"/>
      <c r="F85" s="16"/>
      <c r="G85" s="49"/>
    </row>
    <row r="86" spans="1:7" ht="15.75" customHeight="1" x14ac:dyDescent="0.25">
      <c r="A86" s="140"/>
      <c r="B86" s="93"/>
      <c r="C86" s="136"/>
      <c r="D86" s="50" t="s">
        <v>16</v>
      </c>
      <c r="E86" s="16"/>
      <c r="F86" s="16"/>
      <c r="G86" s="49"/>
    </row>
    <row r="87" spans="1:7" x14ac:dyDescent="0.25">
      <c r="A87" s="140"/>
      <c r="B87" s="93"/>
      <c r="C87" s="136"/>
      <c r="D87" s="50" t="s">
        <v>17</v>
      </c>
      <c r="E87" s="16"/>
      <c r="F87" s="16"/>
      <c r="G87" s="49"/>
    </row>
    <row r="88" spans="1:7" ht="15" customHeight="1" x14ac:dyDescent="0.25">
      <c r="A88" s="140"/>
      <c r="B88" s="93"/>
      <c r="C88" s="136"/>
      <c r="D88" s="50" t="s">
        <v>18</v>
      </c>
      <c r="E88" s="16"/>
      <c r="F88" s="16"/>
      <c r="G88" s="49"/>
    </row>
    <row r="89" spans="1:7" ht="30" x14ac:dyDescent="0.25">
      <c r="A89" s="140"/>
      <c r="B89" s="93"/>
      <c r="C89" s="136"/>
      <c r="D89" s="50" t="s">
        <v>19</v>
      </c>
      <c r="E89" s="16"/>
      <c r="F89" s="16"/>
      <c r="G89" s="49"/>
    </row>
    <row r="90" spans="1:7" x14ac:dyDescent="0.25">
      <c r="A90" s="140"/>
      <c r="B90" s="93"/>
      <c r="C90" s="136"/>
      <c r="D90" s="50" t="s">
        <v>28</v>
      </c>
      <c r="E90" s="16"/>
      <c r="F90" s="16"/>
      <c r="G90" s="49"/>
    </row>
    <row r="91" spans="1:7" x14ac:dyDescent="0.25">
      <c r="A91" s="140">
        <v>10</v>
      </c>
      <c r="B91" s="93" t="s">
        <v>9</v>
      </c>
      <c r="C91" s="136" t="s">
        <v>52</v>
      </c>
      <c r="D91" s="8" t="s">
        <v>6</v>
      </c>
      <c r="E91" s="16"/>
      <c r="F91" s="16"/>
      <c r="G91" s="49"/>
    </row>
    <row r="92" spans="1:7" ht="23.25" customHeight="1" x14ac:dyDescent="0.25">
      <c r="A92" s="140"/>
      <c r="B92" s="93"/>
      <c r="C92" s="136"/>
      <c r="D92" s="50" t="s">
        <v>16</v>
      </c>
      <c r="E92" s="16"/>
      <c r="F92" s="16"/>
      <c r="G92" s="49"/>
    </row>
    <row r="93" spans="1:7" x14ac:dyDescent="0.25">
      <c r="A93" s="140"/>
      <c r="B93" s="93"/>
      <c r="C93" s="136"/>
      <c r="D93" s="50" t="s">
        <v>17</v>
      </c>
      <c r="E93" s="16"/>
      <c r="F93" s="16"/>
      <c r="G93" s="49"/>
    </row>
    <row r="94" spans="1:7" ht="15" customHeight="1" x14ac:dyDescent="0.25">
      <c r="A94" s="140"/>
      <c r="B94" s="93"/>
      <c r="C94" s="136"/>
      <c r="D94" s="50" t="s">
        <v>18</v>
      </c>
      <c r="E94" s="16"/>
      <c r="F94" s="16"/>
      <c r="G94" s="49"/>
    </row>
    <row r="95" spans="1:7" ht="30" x14ac:dyDescent="0.25">
      <c r="A95" s="140"/>
      <c r="B95" s="93"/>
      <c r="C95" s="136"/>
      <c r="D95" s="50" t="s">
        <v>19</v>
      </c>
      <c r="E95" s="16"/>
      <c r="F95" s="16"/>
      <c r="G95" s="49"/>
    </row>
    <row r="96" spans="1:7" x14ac:dyDescent="0.25">
      <c r="A96" s="140"/>
      <c r="B96" s="93"/>
      <c r="C96" s="136"/>
      <c r="D96" s="50" t="s">
        <v>28</v>
      </c>
      <c r="E96" s="16"/>
      <c r="F96" s="16"/>
      <c r="G96" s="49"/>
    </row>
    <row r="97" spans="1:7" ht="15" customHeight="1" x14ac:dyDescent="0.25">
      <c r="A97" s="140">
        <v>11</v>
      </c>
      <c r="B97" s="93" t="s">
        <v>9</v>
      </c>
      <c r="C97" s="136" t="s">
        <v>63</v>
      </c>
      <c r="D97" s="8" t="s">
        <v>6</v>
      </c>
      <c r="E97" s="16"/>
      <c r="F97" s="16"/>
      <c r="G97" s="49"/>
    </row>
    <row r="98" spans="1:7" ht="18.75" customHeight="1" x14ac:dyDescent="0.25">
      <c r="A98" s="140"/>
      <c r="B98" s="93"/>
      <c r="C98" s="136"/>
      <c r="D98" s="50" t="s">
        <v>16</v>
      </c>
      <c r="E98" s="16"/>
      <c r="F98" s="16"/>
      <c r="G98" s="49"/>
    </row>
    <row r="99" spans="1:7" x14ac:dyDescent="0.25">
      <c r="A99" s="140"/>
      <c r="B99" s="93"/>
      <c r="C99" s="136"/>
      <c r="D99" s="50" t="s">
        <v>17</v>
      </c>
      <c r="E99" s="16"/>
      <c r="F99" s="16"/>
      <c r="G99" s="49"/>
    </row>
    <row r="100" spans="1:7" ht="46.5" customHeight="1" x14ac:dyDescent="0.25">
      <c r="A100" s="140"/>
      <c r="B100" s="93"/>
      <c r="C100" s="136"/>
      <c r="D100" s="5" t="s">
        <v>41</v>
      </c>
      <c r="E100" s="16"/>
      <c r="F100" s="16"/>
      <c r="G100" s="49"/>
    </row>
    <row r="101" spans="1:7" ht="17.25" customHeight="1" x14ac:dyDescent="0.25">
      <c r="A101" s="140"/>
      <c r="B101" s="93"/>
      <c r="C101" s="136"/>
      <c r="D101" s="50" t="s">
        <v>18</v>
      </c>
      <c r="E101" s="16"/>
      <c r="F101" s="16"/>
      <c r="G101" s="49"/>
    </row>
    <row r="102" spans="1:7" ht="16.5" customHeight="1" x14ac:dyDescent="0.25">
      <c r="A102" s="140"/>
      <c r="B102" s="93"/>
      <c r="C102" s="136"/>
      <c r="D102" s="50" t="s">
        <v>19</v>
      </c>
      <c r="E102" s="16"/>
      <c r="F102" s="16"/>
      <c r="G102" s="49"/>
    </row>
    <row r="103" spans="1:7" ht="16.5" customHeight="1" x14ac:dyDescent="0.25">
      <c r="A103" s="140"/>
      <c r="B103" s="93"/>
      <c r="C103" s="136"/>
      <c r="D103" s="50" t="s">
        <v>28</v>
      </c>
      <c r="E103" s="16"/>
      <c r="F103" s="16"/>
      <c r="G103" s="49"/>
    </row>
    <row r="104" spans="1:7" ht="15.75" customHeight="1" x14ac:dyDescent="0.25">
      <c r="A104" s="145" t="s">
        <v>64</v>
      </c>
      <c r="B104" s="88" t="s">
        <v>68</v>
      </c>
      <c r="C104" s="146" t="s">
        <v>72</v>
      </c>
      <c r="D104" s="8" t="s">
        <v>6</v>
      </c>
      <c r="E104" s="16"/>
      <c r="F104" s="16"/>
      <c r="G104" s="49"/>
    </row>
    <row r="105" spans="1:7" ht="16.5" customHeight="1" x14ac:dyDescent="0.25">
      <c r="A105" s="145"/>
      <c r="B105" s="89"/>
      <c r="C105" s="147"/>
      <c r="D105" s="50" t="s">
        <v>16</v>
      </c>
      <c r="E105" s="16"/>
      <c r="F105" s="16"/>
      <c r="G105" s="49"/>
    </row>
    <row r="106" spans="1:7" ht="16.5" customHeight="1" x14ac:dyDescent="0.25">
      <c r="A106" s="145"/>
      <c r="B106" s="89"/>
      <c r="C106" s="147"/>
      <c r="D106" s="50" t="s">
        <v>17</v>
      </c>
      <c r="E106" s="16"/>
      <c r="F106" s="16"/>
      <c r="G106" s="49"/>
    </row>
    <row r="107" spans="1:7" ht="34.5" customHeight="1" x14ac:dyDescent="0.25">
      <c r="A107" s="145"/>
      <c r="B107" s="89"/>
      <c r="C107" s="147"/>
      <c r="D107" s="57" t="s">
        <v>41</v>
      </c>
      <c r="E107" s="16"/>
      <c r="F107" s="28"/>
      <c r="G107" s="49"/>
    </row>
    <row r="108" spans="1:7" ht="15" customHeight="1" x14ac:dyDescent="0.25">
      <c r="A108" s="145"/>
      <c r="B108" s="89"/>
      <c r="C108" s="147"/>
      <c r="D108" s="50" t="s">
        <v>18</v>
      </c>
      <c r="E108" s="16"/>
      <c r="F108" s="16"/>
      <c r="G108" s="49"/>
    </row>
    <row r="109" spans="1:7" ht="31.5" customHeight="1" x14ac:dyDescent="0.25">
      <c r="A109" s="145"/>
      <c r="B109" s="89"/>
      <c r="C109" s="147"/>
      <c r="D109" s="50" t="s">
        <v>19</v>
      </c>
      <c r="E109" s="16"/>
      <c r="F109" s="16"/>
      <c r="G109" s="49"/>
    </row>
    <row r="110" spans="1:7" ht="17.25" customHeight="1" x14ac:dyDescent="0.25">
      <c r="A110" s="145"/>
      <c r="B110" s="90"/>
      <c r="C110" s="148"/>
      <c r="D110" s="50" t="s">
        <v>28</v>
      </c>
      <c r="E110" s="16"/>
      <c r="F110" s="16"/>
      <c r="G110" s="49"/>
    </row>
    <row r="111" spans="1:7" ht="17.25" customHeight="1" x14ac:dyDescent="0.25">
      <c r="A111" s="145" t="s">
        <v>65</v>
      </c>
      <c r="B111" s="88" t="s">
        <v>68</v>
      </c>
      <c r="C111" s="146" t="s">
        <v>103</v>
      </c>
      <c r="D111" s="8" t="s">
        <v>6</v>
      </c>
      <c r="E111" s="16"/>
      <c r="F111" s="16"/>
      <c r="G111" s="49"/>
    </row>
    <row r="112" spans="1:7" ht="17.25" customHeight="1" x14ac:dyDescent="0.25">
      <c r="A112" s="145"/>
      <c r="B112" s="89"/>
      <c r="C112" s="147"/>
      <c r="D112" s="50" t="s">
        <v>16</v>
      </c>
      <c r="E112" s="16"/>
      <c r="F112" s="16"/>
      <c r="G112" s="49"/>
    </row>
    <row r="113" spans="1:7" ht="17.25" customHeight="1" x14ac:dyDescent="0.25">
      <c r="A113" s="145"/>
      <c r="B113" s="89"/>
      <c r="C113" s="147"/>
      <c r="D113" s="50" t="s">
        <v>17</v>
      </c>
      <c r="E113" s="16"/>
      <c r="F113" s="16"/>
      <c r="G113" s="49"/>
    </row>
    <row r="114" spans="1:7" ht="21" customHeight="1" x14ac:dyDescent="0.25">
      <c r="A114" s="145"/>
      <c r="B114" s="89"/>
      <c r="C114" s="147"/>
      <c r="D114" s="57" t="s">
        <v>41</v>
      </c>
      <c r="E114" s="16"/>
      <c r="F114" s="16"/>
      <c r="G114" s="49"/>
    </row>
    <row r="115" spans="1:7" ht="17.25" customHeight="1" x14ac:dyDescent="0.25">
      <c r="A115" s="145"/>
      <c r="B115" s="89"/>
      <c r="C115" s="147"/>
      <c r="D115" s="50" t="s">
        <v>18</v>
      </c>
      <c r="E115" s="16"/>
      <c r="F115" s="16"/>
      <c r="G115" s="49"/>
    </row>
    <row r="116" spans="1:7" ht="17.25" customHeight="1" x14ac:dyDescent="0.25">
      <c r="A116" s="145"/>
      <c r="B116" s="89"/>
      <c r="C116" s="147"/>
      <c r="D116" s="50" t="s">
        <v>19</v>
      </c>
      <c r="E116" s="16"/>
      <c r="F116" s="16"/>
      <c r="G116" s="49"/>
    </row>
    <row r="117" spans="1:7" ht="15.75" customHeight="1" x14ac:dyDescent="0.25">
      <c r="A117" s="145"/>
      <c r="B117" s="90"/>
      <c r="C117" s="148"/>
      <c r="D117" s="50" t="s">
        <v>28</v>
      </c>
      <c r="E117" s="16"/>
      <c r="F117" s="16"/>
      <c r="G117" s="49"/>
    </row>
    <row r="118" spans="1:7" ht="21" customHeight="1" x14ac:dyDescent="0.25">
      <c r="A118" s="152" t="s">
        <v>66</v>
      </c>
      <c r="B118" s="88" t="s">
        <v>68</v>
      </c>
      <c r="C118" s="146" t="s">
        <v>91</v>
      </c>
      <c r="D118" s="8" t="s">
        <v>6</v>
      </c>
      <c r="E118" s="16"/>
      <c r="F118" s="16"/>
      <c r="G118" s="49"/>
    </row>
    <row r="119" spans="1:7" ht="21" customHeight="1" x14ac:dyDescent="0.25">
      <c r="A119" s="153"/>
      <c r="B119" s="89"/>
      <c r="C119" s="147"/>
      <c r="D119" s="50" t="s">
        <v>16</v>
      </c>
      <c r="E119" s="16"/>
      <c r="F119" s="16"/>
      <c r="G119" s="49"/>
    </row>
    <row r="120" spans="1:7" ht="21" customHeight="1" x14ac:dyDescent="0.25">
      <c r="A120" s="153"/>
      <c r="B120" s="89"/>
      <c r="C120" s="147"/>
      <c r="D120" s="50" t="s">
        <v>17</v>
      </c>
      <c r="E120" s="16"/>
      <c r="F120" s="16"/>
      <c r="G120" s="49"/>
    </row>
    <row r="121" spans="1:7" ht="46.5" customHeight="1" x14ac:dyDescent="0.25">
      <c r="A121" s="153"/>
      <c r="B121" s="89"/>
      <c r="C121" s="147"/>
      <c r="D121" s="5" t="s">
        <v>41</v>
      </c>
      <c r="E121" s="16"/>
      <c r="F121" s="16"/>
      <c r="G121" s="49"/>
    </row>
    <row r="122" spans="1:7" ht="21" customHeight="1" x14ac:dyDescent="0.25">
      <c r="A122" s="153"/>
      <c r="B122" s="89"/>
      <c r="C122" s="147"/>
      <c r="D122" s="50" t="s">
        <v>18</v>
      </c>
      <c r="E122" s="16"/>
      <c r="F122" s="16"/>
      <c r="G122" s="49"/>
    </row>
    <row r="123" spans="1:7" ht="32.25" customHeight="1" x14ac:dyDescent="0.25">
      <c r="A123" s="153"/>
      <c r="B123" s="89"/>
      <c r="C123" s="147"/>
      <c r="D123" s="50" t="s">
        <v>19</v>
      </c>
      <c r="E123" s="16"/>
      <c r="F123" s="16"/>
      <c r="G123" s="49"/>
    </row>
    <row r="124" spans="1:7" ht="15" customHeight="1" x14ac:dyDescent="0.25">
      <c r="A124" s="154"/>
      <c r="B124" s="90"/>
      <c r="C124" s="148"/>
      <c r="D124" s="50" t="s">
        <v>28</v>
      </c>
      <c r="E124" s="16"/>
      <c r="F124" s="16"/>
      <c r="G124" s="49"/>
    </row>
    <row r="125" spans="1:7" ht="15.75" customHeight="1" x14ac:dyDescent="0.25">
      <c r="A125" s="145" t="s">
        <v>67</v>
      </c>
      <c r="B125" s="88" t="s">
        <v>68</v>
      </c>
      <c r="C125" s="94" t="s">
        <v>69</v>
      </c>
      <c r="D125" s="8" t="s">
        <v>6</v>
      </c>
      <c r="E125" s="16"/>
      <c r="F125" s="16"/>
      <c r="G125" s="49"/>
    </row>
    <row r="126" spans="1:7" ht="15.75" customHeight="1" x14ac:dyDescent="0.25">
      <c r="A126" s="145"/>
      <c r="B126" s="89"/>
      <c r="C126" s="95"/>
      <c r="D126" s="50" t="s">
        <v>16</v>
      </c>
      <c r="E126" s="16"/>
      <c r="F126" s="16"/>
      <c r="G126" s="49"/>
    </row>
    <row r="127" spans="1:7" ht="15.75" customHeight="1" x14ac:dyDescent="0.25">
      <c r="A127" s="145"/>
      <c r="B127" s="89"/>
      <c r="C127" s="95"/>
      <c r="D127" s="50" t="s">
        <v>17</v>
      </c>
      <c r="E127" s="16"/>
      <c r="F127" s="16"/>
      <c r="G127" s="49"/>
    </row>
    <row r="128" spans="1:7" ht="43.5" customHeight="1" x14ac:dyDescent="0.25">
      <c r="A128" s="145"/>
      <c r="B128" s="89"/>
      <c r="C128" s="95"/>
      <c r="D128" s="5" t="s">
        <v>41</v>
      </c>
      <c r="E128" s="16"/>
      <c r="F128" s="28"/>
      <c r="G128" s="49"/>
    </row>
    <row r="129" spans="1:7" ht="15.75" customHeight="1" x14ac:dyDescent="0.25">
      <c r="A129" s="145"/>
      <c r="B129" s="89"/>
      <c r="C129" s="95"/>
      <c r="D129" s="50" t="s">
        <v>18</v>
      </c>
      <c r="E129" s="16"/>
      <c r="F129" s="16"/>
      <c r="G129" s="49"/>
    </row>
    <row r="130" spans="1:7" ht="15.75" customHeight="1" x14ac:dyDescent="0.25">
      <c r="A130" s="145"/>
      <c r="B130" s="89"/>
      <c r="C130" s="95"/>
      <c r="D130" s="50" t="s">
        <v>19</v>
      </c>
      <c r="E130" s="16"/>
      <c r="F130" s="16"/>
      <c r="G130" s="49"/>
    </row>
    <row r="131" spans="1:7" ht="15.75" customHeight="1" x14ac:dyDescent="0.25">
      <c r="A131" s="145"/>
      <c r="B131" s="90"/>
      <c r="C131" s="96"/>
      <c r="D131" s="50" t="s">
        <v>28</v>
      </c>
      <c r="E131" s="16"/>
      <c r="F131" s="16"/>
      <c r="G131" s="49"/>
    </row>
    <row r="132" spans="1:7" ht="15.75" customHeight="1" x14ac:dyDescent="0.25">
      <c r="A132" s="145" t="s">
        <v>86</v>
      </c>
      <c r="B132" s="88" t="s">
        <v>68</v>
      </c>
      <c r="C132" s="146" t="s">
        <v>73</v>
      </c>
      <c r="D132" s="8" t="s">
        <v>6</v>
      </c>
      <c r="E132" s="16"/>
      <c r="F132" s="16"/>
      <c r="G132" s="49"/>
    </row>
    <row r="133" spans="1:7" ht="15.75" customHeight="1" x14ac:dyDescent="0.25">
      <c r="A133" s="145"/>
      <c r="B133" s="89"/>
      <c r="C133" s="147"/>
      <c r="D133" s="50" t="s">
        <v>16</v>
      </c>
      <c r="E133" s="16"/>
      <c r="F133" s="16"/>
      <c r="G133" s="49"/>
    </row>
    <row r="134" spans="1:7" ht="14.25" customHeight="1" x14ac:dyDescent="0.25">
      <c r="A134" s="145"/>
      <c r="B134" s="89"/>
      <c r="C134" s="147"/>
      <c r="D134" s="50" t="s">
        <v>17</v>
      </c>
      <c r="E134" s="16"/>
      <c r="F134" s="16"/>
      <c r="G134" s="49"/>
    </row>
    <row r="135" spans="1:7" ht="45.75" customHeight="1" x14ac:dyDescent="0.25">
      <c r="A135" s="145"/>
      <c r="B135" s="89"/>
      <c r="C135" s="147"/>
      <c r="D135" s="5" t="s">
        <v>41</v>
      </c>
      <c r="E135" s="16"/>
      <c r="F135" s="16"/>
      <c r="G135" s="49"/>
    </row>
    <row r="136" spans="1:7" ht="15.75" customHeight="1" x14ac:dyDescent="0.25">
      <c r="A136" s="145"/>
      <c r="B136" s="89"/>
      <c r="C136" s="147"/>
      <c r="D136" s="50" t="s">
        <v>18</v>
      </c>
      <c r="E136" s="16"/>
      <c r="F136" s="16"/>
      <c r="G136" s="49"/>
    </row>
    <row r="137" spans="1:7" ht="15.75" customHeight="1" x14ac:dyDescent="0.25">
      <c r="A137" s="145"/>
      <c r="B137" s="89"/>
      <c r="C137" s="147"/>
      <c r="D137" s="50" t="s">
        <v>19</v>
      </c>
      <c r="E137" s="16"/>
      <c r="F137" s="16"/>
      <c r="G137" s="49"/>
    </row>
    <row r="138" spans="1:7" ht="15.75" customHeight="1" x14ac:dyDescent="0.25">
      <c r="A138" s="145"/>
      <c r="B138" s="90"/>
      <c r="C138" s="148"/>
      <c r="D138" s="50" t="s">
        <v>28</v>
      </c>
      <c r="E138" s="16"/>
      <c r="F138" s="16"/>
      <c r="G138" s="49"/>
    </row>
    <row r="139" spans="1:7" ht="17.25" customHeight="1" x14ac:dyDescent="0.25">
      <c r="A139" s="149">
        <v>12</v>
      </c>
      <c r="B139" s="155" t="s">
        <v>104</v>
      </c>
      <c r="C139" s="156"/>
      <c r="D139" s="8" t="s">
        <v>6</v>
      </c>
      <c r="E139" s="16"/>
      <c r="F139" s="16"/>
      <c r="G139" s="49"/>
    </row>
    <row r="140" spans="1:7" ht="21.75" customHeight="1" x14ac:dyDescent="0.25">
      <c r="A140" s="150"/>
      <c r="B140" s="157"/>
      <c r="C140" s="158"/>
      <c r="D140" s="50" t="s">
        <v>16</v>
      </c>
      <c r="E140" s="16"/>
      <c r="F140" s="16"/>
      <c r="G140" s="49"/>
    </row>
    <row r="141" spans="1:7" ht="15.75" customHeight="1" x14ac:dyDescent="0.25">
      <c r="A141" s="150"/>
      <c r="B141" s="157"/>
      <c r="C141" s="158"/>
      <c r="D141" s="50" t="s">
        <v>17</v>
      </c>
      <c r="E141" s="16"/>
      <c r="F141" s="16"/>
      <c r="G141" s="49"/>
    </row>
    <row r="142" spans="1:7" x14ac:dyDescent="0.25">
      <c r="A142" s="150"/>
      <c r="B142" s="157"/>
      <c r="C142" s="158"/>
      <c r="D142" s="50" t="s">
        <v>18</v>
      </c>
      <c r="E142" s="16"/>
      <c r="F142" s="16"/>
      <c r="G142" s="49"/>
    </row>
    <row r="143" spans="1:7" ht="34.5" customHeight="1" x14ac:dyDescent="0.25">
      <c r="A143" s="150"/>
      <c r="B143" s="157"/>
      <c r="C143" s="158"/>
      <c r="D143" s="50" t="s">
        <v>19</v>
      </c>
      <c r="E143" s="16"/>
      <c r="F143" s="16"/>
      <c r="G143" s="49"/>
    </row>
    <row r="144" spans="1:7" ht="32.25" customHeight="1" x14ac:dyDescent="0.25">
      <c r="A144" s="151"/>
      <c r="B144" s="159"/>
      <c r="C144" s="160"/>
      <c r="D144" s="50" t="s">
        <v>28</v>
      </c>
      <c r="E144" s="17"/>
      <c r="F144" s="17"/>
      <c r="G144" s="49"/>
    </row>
    <row r="145" spans="1:7" ht="20.25" customHeight="1" x14ac:dyDescent="0.25">
      <c r="A145" s="161" t="s">
        <v>92</v>
      </c>
      <c r="B145" s="170" t="s">
        <v>107</v>
      </c>
      <c r="C145" s="171"/>
      <c r="D145" s="8" t="s">
        <v>6</v>
      </c>
      <c r="E145" s="16"/>
      <c r="F145" s="16"/>
      <c r="G145" s="49"/>
    </row>
    <row r="146" spans="1:7" ht="18" customHeight="1" x14ac:dyDescent="0.25">
      <c r="A146" s="162"/>
      <c r="B146" s="172"/>
      <c r="C146" s="173"/>
      <c r="D146" s="50" t="s">
        <v>16</v>
      </c>
      <c r="E146" s="16"/>
      <c r="F146" s="16"/>
      <c r="G146" s="49"/>
    </row>
    <row r="147" spans="1:7" ht="17.25" customHeight="1" x14ac:dyDescent="0.25">
      <c r="A147" s="162"/>
      <c r="B147" s="172"/>
      <c r="C147" s="173"/>
      <c r="D147" s="50" t="s">
        <v>17</v>
      </c>
      <c r="E147" s="16"/>
      <c r="F147" s="16"/>
      <c r="G147" s="49"/>
    </row>
    <row r="148" spans="1:7" ht="15" customHeight="1" x14ac:dyDescent="0.25">
      <c r="A148" s="162"/>
      <c r="B148" s="172"/>
      <c r="C148" s="173"/>
      <c r="D148" s="50" t="s">
        <v>18</v>
      </c>
      <c r="E148" s="16"/>
      <c r="F148" s="16"/>
      <c r="G148" s="49"/>
    </row>
    <row r="149" spans="1:7" ht="30" customHeight="1" x14ac:dyDescent="0.25">
      <c r="A149" s="162"/>
      <c r="B149" s="172"/>
      <c r="C149" s="173"/>
      <c r="D149" s="50" t="s">
        <v>19</v>
      </c>
      <c r="E149" s="16"/>
      <c r="F149" s="16"/>
      <c r="G149" s="49"/>
    </row>
    <row r="150" spans="1:7" ht="15" customHeight="1" x14ac:dyDescent="0.25">
      <c r="A150" s="163"/>
      <c r="B150" s="174"/>
      <c r="C150" s="175"/>
      <c r="D150" s="50" t="s">
        <v>28</v>
      </c>
      <c r="E150" s="17"/>
      <c r="F150" s="17"/>
      <c r="G150" s="49"/>
    </row>
    <row r="151" spans="1:7" ht="17.25" customHeight="1" x14ac:dyDescent="0.25">
      <c r="A151" s="161" t="s">
        <v>93</v>
      </c>
      <c r="B151" s="170" t="s">
        <v>106</v>
      </c>
      <c r="C151" s="171"/>
      <c r="D151" s="8" t="s">
        <v>6</v>
      </c>
      <c r="E151" s="16"/>
      <c r="F151" s="16"/>
      <c r="G151" s="49"/>
    </row>
    <row r="152" spans="1:7" ht="17.25" customHeight="1" x14ac:dyDescent="0.25">
      <c r="A152" s="162"/>
      <c r="B152" s="172"/>
      <c r="C152" s="173"/>
      <c r="D152" s="50" t="s">
        <v>16</v>
      </c>
      <c r="E152" s="16"/>
      <c r="F152" s="16"/>
      <c r="G152" s="49"/>
    </row>
    <row r="153" spans="1:7" ht="17.25" customHeight="1" x14ac:dyDescent="0.25">
      <c r="A153" s="162"/>
      <c r="B153" s="172"/>
      <c r="C153" s="173"/>
      <c r="D153" s="50" t="s">
        <v>17</v>
      </c>
      <c r="E153" s="16"/>
      <c r="F153" s="16"/>
      <c r="G153" s="49"/>
    </row>
    <row r="154" spans="1:7" ht="17.25" customHeight="1" x14ac:dyDescent="0.25">
      <c r="A154" s="162"/>
      <c r="B154" s="172"/>
      <c r="C154" s="173"/>
      <c r="D154" s="50" t="s">
        <v>18</v>
      </c>
      <c r="E154" s="16"/>
      <c r="F154" s="16"/>
      <c r="G154" s="49"/>
    </row>
    <row r="155" spans="1:7" ht="32.25" customHeight="1" x14ac:dyDescent="0.25">
      <c r="A155" s="162"/>
      <c r="B155" s="172"/>
      <c r="C155" s="173"/>
      <c r="D155" s="50" t="s">
        <v>19</v>
      </c>
      <c r="E155" s="16"/>
      <c r="F155" s="16"/>
      <c r="G155" s="49"/>
    </row>
    <row r="156" spans="1:7" ht="16.5" customHeight="1" x14ac:dyDescent="0.25">
      <c r="A156" s="163"/>
      <c r="B156" s="174"/>
      <c r="C156" s="175"/>
      <c r="D156" s="50" t="s">
        <v>28</v>
      </c>
      <c r="E156" s="17"/>
      <c r="F156" s="17"/>
      <c r="G156" s="49"/>
    </row>
    <row r="157" spans="1:7" ht="15" customHeight="1" x14ac:dyDescent="0.25">
      <c r="A157" s="141">
        <v>13</v>
      </c>
      <c r="B157" s="164" t="s">
        <v>108</v>
      </c>
      <c r="C157" s="165"/>
      <c r="D157" s="8" t="s">
        <v>6</v>
      </c>
      <c r="E157" s="16"/>
      <c r="F157" s="16"/>
      <c r="G157" s="49"/>
    </row>
    <row r="158" spans="1:7" ht="18.75" customHeight="1" x14ac:dyDescent="0.25">
      <c r="A158" s="142"/>
      <c r="B158" s="166"/>
      <c r="C158" s="167"/>
      <c r="D158" s="50" t="s">
        <v>16</v>
      </c>
      <c r="E158" s="16"/>
      <c r="F158" s="16"/>
      <c r="G158" s="49"/>
    </row>
    <row r="159" spans="1:7" ht="22.5" customHeight="1" x14ac:dyDescent="0.25">
      <c r="A159" s="142"/>
      <c r="B159" s="166"/>
      <c r="C159" s="167"/>
      <c r="D159" s="50" t="s">
        <v>17</v>
      </c>
      <c r="E159" s="16"/>
      <c r="F159" s="16"/>
      <c r="G159" s="49"/>
    </row>
    <row r="160" spans="1:7" ht="15.75" customHeight="1" x14ac:dyDescent="0.25">
      <c r="A160" s="142"/>
      <c r="B160" s="166"/>
      <c r="C160" s="167"/>
      <c r="D160" s="50" t="s">
        <v>18</v>
      </c>
      <c r="E160" s="16"/>
      <c r="F160" s="16"/>
      <c r="G160" s="49"/>
    </row>
    <row r="161" spans="1:7" ht="15.75" customHeight="1" x14ac:dyDescent="0.25">
      <c r="A161" s="142"/>
      <c r="B161" s="166"/>
      <c r="C161" s="167"/>
      <c r="D161" s="50" t="s">
        <v>19</v>
      </c>
      <c r="E161" s="16"/>
      <c r="F161" s="16"/>
      <c r="G161" s="49"/>
    </row>
    <row r="162" spans="1:7" ht="16.5" customHeight="1" x14ac:dyDescent="0.25">
      <c r="A162" s="143"/>
      <c r="B162" s="168"/>
      <c r="C162" s="169"/>
      <c r="D162" s="50" t="s">
        <v>28</v>
      </c>
      <c r="E162" s="16"/>
      <c r="F162" s="16"/>
      <c r="G162" s="49"/>
    </row>
    <row r="163" spans="1:7" ht="15.75" customHeight="1" x14ac:dyDescent="0.25">
      <c r="A163" s="140">
        <v>14</v>
      </c>
      <c r="B163" s="164" t="s">
        <v>101</v>
      </c>
      <c r="C163" s="165"/>
      <c r="D163" s="8" t="s">
        <v>6</v>
      </c>
      <c r="E163" s="16"/>
      <c r="F163" s="16"/>
      <c r="G163" s="49"/>
    </row>
    <row r="164" spans="1:7" ht="15.75" customHeight="1" x14ac:dyDescent="0.25">
      <c r="A164" s="140"/>
      <c r="B164" s="166"/>
      <c r="C164" s="167"/>
      <c r="D164" s="50" t="s">
        <v>16</v>
      </c>
      <c r="E164" s="16"/>
      <c r="F164" s="16"/>
      <c r="G164" s="49"/>
    </row>
    <row r="165" spans="1:7" ht="30.75" customHeight="1" x14ac:dyDescent="0.25">
      <c r="A165" s="140"/>
      <c r="B165" s="166"/>
      <c r="C165" s="167"/>
      <c r="D165" s="27" t="s">
        <v>17</v>
      </c>
      <c r="E165" s="28"/>
      <c r="F165" s="28"/>
      <c r="G165" s="49"/>
    </row>
    <row r="166" spans="1:7" ht="25.5" customHeight="1" x14ac:dyDescent="0.25">
      <c r="A166" s="140"/>
      <c r="B166" s="166"/>
      <c r="C166" s="167"/>
      <c r="D166" s="50" t="s">
        <v>18</v>
      </c>
      <c r="E166" s="16"/>
      <c r="F166" s="16"/>
      <c r="G166" s="49"/>
    </row>
    <row r="167" spans="1:7" ht="27.75" customHeight="1" x14ac:dyDescent="0.25">
      <c r="A167" s="140"/>
      <c r="B167" s="166"/>
      <c r="C167" s="167"/>
      <c r="D167" s="50" t="s">
        <v>19</v>
      </c>
      <c r="E167" s="16"/>
      <c r="F167" s="16"/>
      <c r="G167" s="49"/>
    </row>
    <row r="168" spans="1:7" ht="24" customHeight="1" x14ac:dyDescent="0.25">
      <c r="A168" s="140"/>
      <c r="B168" s="168"/>
      <c r="C168" s="169"/>
      <c r="D168" s="50" t="s">
        <v>28</v>
      </c>
      <c r="E168" s="16"/>
      <c r="F168" s="16"/>
      <c r="G168" s="49"/>
    </row>
    <row r="169" spans="1:7" ht="14.25" customHeight="1" x14ac:dyDescent="0.25">
      <c r="A169" s="140">
        <v>15</v>
      </c>
      <c r="B169" s="164" t="s">
        <v>105</v>
      </c>
      <c r="C169" s="165"/>
      <c r="D169" s="30" t="s">
        <v>6</v>
      </c>
      <c r="E169" s="28"/>
      <c r="F169" s="28"/>
      <c r="G169" s="49"/>
    </row>
    <row r="170" spans="1:7" ht="18" customHeight="1" x14ac:dyDescent="0.25">
      <c r="A170" s="140"/>
      <c r="B170" s="166"/>
      <c r="C170" s="167"/>
      <c r="D170" s="27" t="s">
        <v>16</v>
      </c>
      <c r="E170" s="28"/>
      <c r="F170" s="28"/>
      <c r="G170" s="49"/>
    </row>
    <row r="171" spans="1:7" ht="14.25" customHeight="1" x14ac:dyDescent="0.25">
      <c r="A171" s="140"/>
      <c r="B171" s="166"/>
      <c r="C171" s="167"/>
      <c r="D171" s="27" t="s">
        <v>17</v>
      </c>
      <c r="E171" s="28"/>
      <c r="F171" s="28"/>
      <c r="G171" s="49"/>
    </row>
    <row r="172" spans="1:7" ht="16.5" customHeight="1" x14ac:dyDescent="0.25">
      <c r="A172" s="140"/>
      <c r="B172" s="166"/>
      <c r="C172" s="167"/>
      <c r="D172" s="27" t="s">
        <v>18</v>
      </c>
      <c r="E172" s="28"/>
      <c r="F172" s="28"/>
      <c r="G172" s="49"/>
    </row>
    <row r="173" spans="1:7" ht="28.5" customHeight="1" x14ac:dyDescent="0.25">
      <c r="A173" s="140"/>
      <c r="B173" s="166"/>
      <c r="C173" s="167"/>
      <c r="D173" s="27" t="s">
        <v>19</v>
      </c>
      <c r="E173" s="28"/>
      <c r="F173" s="28"/>
      <c r="G173" s="49"/>
    </row>
    <row r="174" spans="1:7" ht="28.5" customHeight="1" x14ac:dyDescent="0.25">
      <c r="A174" s="140"/>
      <c r="B174" s="168"/>
      <c r="C174" s="169"/>
      <c r="D174" s="27" t="s">
        <v>28</v>
      </c>
      <c r="E174" s="28"/>
      <c r="F174" s="28"/>
      <c r="G174" s="49"/>
    </row>
    <row r="175" spans="1:7" ht="13.5" customHeight="1" x14ac:dyDescent="0.25">
      <c r="A175" s="140">
        <v>16</v>
      </c>
      <c r="B175" s="93" t="s">
        <v>9</v>
      </c>
      <c r="C175" s="144" t="s">
        <v>57</v>
      </c>
      <c r="D175" s="30" t="s">
        <v>6</v>
      </c>
      <c r="E175" s="28"/>
      <c r="F175" s="28"/>
      <c r="G175" s="49"/>
    </row>
    <row r="176" spans="1:7" ht="18.75" customHeight="1" x14ac:dyDescent="0.25">
      <c r="A176" s="140"/>
      <c r="B176" s="93"/>
      <c r="C176" s="144"/>
      <c r="D176" s="27" t="s">
        <v>16</v>
      </c>
      <c r="E176" s="28"/>
      <c r="F176" s="28"/>
      <c r="G176" s="49"/>
    </row>
    <row r="177" spans="1:7" ht="15" customHeight="1" x14ac:dyDescent="0.25">
      <c r="A177" s="140"/>
      <c r="B177" s="93"/>
      <c r="C177" s="144"/>
      <c r="D177" s="27" t="s">
        <v>17</v>
      </c>
      <c r="E177" s="28"/>
      <c r="F177" s="28"/>
      <c r="G177" s="49"/>
    </row>
    <row r="178" spans="1:7" ht="15" customHeight="1" x14ac:dyDescent="0.25">
      <c r="A178" s="140"/>
      <c r="B178" s="93"/>
      <c r="C178" s="144"/>
      <c r="D178" s="27" t="s">
        <v>18</v>
      </c>
      <c r="E178" s="28"/>
      <c r="F178" s="28"/>
      <c r="G178" s="49"/>
    </row>
    <row r="179" spans="1:7" ht="30" x14ac:dyDescent="0.25">
      <c r="A179" s="140"/>
      <c r="B179" s="93"/>
      <c r="C179" s="144"/>
      <c r="D179" s="27" t="s">
        <v>19</v>
      </c>
      <c r="E179" s="28"/>
      <c r="F179" s="28"/>
      <c r="G179" s="49"/>
    </row>
    <row r="180" spans="1:7" x14ac:dyDescent="0.25">
      <c r="A180" s="140"/>
      <c r="B180" s="93"/>
      <c r="C180" s="144"/>
      <c r="D180" s="27" t="s">
        <v>28</v>
      </c>
      <c r="E180" s="28"/>
      <c r="F180" s="28"/>
      <c r="G180" s="49"/>
    </row>
    <row r="181" spans="1:7" ht="15" customHeight="1" x14ac:dyDescent="0.25">
      <c r="A181" s="140">
        <v>17</v>
      </c>
      <c r="B181" s="182" t="s">
        <v>102</v>
      </c>
      <c r="C181" s="183"/>
      <c r="D181" s="30" t="s">
        <v>6</v>
      </c>
      <c r="E181" s="28"/>
      <c r="F181" s="28"/>
      <c r="G181" s="49"/>
    </row>
    <row r="182" spans="1:7" x14ac:dyDescent="0.25">
      <c r="A182" s="140"/>
      <c r="B182" s="184"/>
      <c r="C182" s="185"/>
      <c r="D182" s="27" t="s">
        <v>16</v>
      </c>
      <c r="E182" s="28"/>
      <c r="F182" s="28"/>
      <c r="G182" s="49"/>
    </row>
    <row r="183" spans="1:7" x14ac:dyDescent="0.25">
      <c r="A183" s="140"/>
      <c r="B183" s="184"/>
      <c r="C183" s="185"/>
      <c r="D183" s="27" t="s">
        <v>17</v>
      </c>
      <c r="E183" s="41"/>
      <c r="F183" s="41"/>
      <c r="G183" s="49"/>
    </row>
    <row r="184" spans="1:7" x14ac:dyDescent="0.25">
      <c r="A184" s="140"/>
      <c r="B184" s="184"/>
      <c r="C184" s="185"/>
      <c r="D184" s="27" t="s">
        <v>18</v>
      </c>
      <c r="E184" s="41"/>
      <c r="F184" s="41"/>
      <c r="G184" s="49"/>
    </row>
    <row r="185" spans="1:7" ht="30" x14ac:dyDescent="0.25">
      <c r="A185" s="140"/>
      <c r="B185" s="184"/>
      <c r="C185" s="185"/>
      <c r="D185" s="27" t="s">
        <v>19</v>
      </c>
      <c r="E185" s="42"/>
      <c r="F185" s="41"/>
      <c r="G185" s="49"/>
    </row>
    <row r="186" spans="1:7" ht="23.25" customHeight="1" x14ac:dyDescent="0.25">
      <c r="A186" s="140"/>
      <c r="B186" s="186"/>
      <c r="C186" s="187"/>
      <c r="D186" s="27" t="s">
        <v>28</v>
      </c>
      <c r="E186" s="42"/>
      <c r="F186" s="41"/>
      <c r="G186" s="49"/>
    </row>
    <row r="187" spans="1:7" ht="15" customHeight="1" x14ac:dyDescent="0.25">
      <c r="A187" s="188" t="s">
        <v>75</v>
      </c>
      <c r="B187" s="176" t="s">
        <v>109</v>
      </c>
      <c r="C187" s="177"/>
      <c r="D187" s="8" t="s">
        <v>6</v>
      </c>
      <c r="E187" s="16"/>
      <c r="F187" s="16"/>
      <c r="G187" s="49"/>
    </row>
    <row r="188" spans="1:7" x14ac:dyDescent="0.25">
      <c r="A188" s="189"/>
      <c r="B188" s="178"/>
      <c r="C188" s="179"/>
      <c r="D188" s="50" t="s">
        <v>16</v>
      </c>
      <c r="E188" s="16"/>
      <c r="F188" s="16"/>
      <c r="G188" s="49"/>
    </row>
    <row r="189" spans="1:7" x14ac:dyDescent="0.25">
      <c r="A189" s="189"/>
      <c r="B189" s="178"/>
      <c r="C189" s="179"/>
      <c r="D189" s="50" t="s">
        <v>17</v>
      </c>
      <c r="E189" s="16"/>
      <c r="F189" s="16"/>
      <c r="G189" s="49"/>
    </row>
    <row r="190" spans="1:7" x14ac:dyDescent="0.25">
      <c r="A190" s="189"/>
      <c r="B190" s="178"/>
      <c r="C190" s="179"/>
      <c r="D190" s="50" t="s">
        <v>18</v>
      </c>
      <c r="E190" s="16"/>
      <c r="F190" s="16"/>
      <c r="G190" s="49"/>
    </row>
    <row r="191" spans="1:7" ht="30" x14ac:dyDescent="0.25">
      <c r="A191" s="189"/>
      <c r="B191" s="178"/>
      <c r="C191" s="179"/>
      <c r="D191" s="50" t="s">
        <v>19</v>
      </c>
      <c r="E191" s="16"/>
      <c r="F191" s="16"/>
      <c r="G191" s="49"/>
    </row>
    <row r="192" spans="1:7" ht="18.75" customHeight="1" x14ac:dyDescent="0.25">
      <c r="A192" s="189"/>
      <c r="B192" s="180"/>
      <c r="C192" s="181"/>
      <c r="D192" s="50" t="s">
        <v>28</v>
      </c>
      <c r="E192" s="17"/>
      <c r="F192" s="17"/>
      <c r="G192" s="49"/>
    </row>
    <row r="193" spans="1:7" ht="15" customHeight="1" x14ac:dyDescent="0.25">
      <c r="A193" s="188" t="s">
        <v>76</v>
      </c>
      <c r="B193" s="176" t="s">
        <v>110</v>
      </c>
      <c r="C193" s="177"/>
      <c r="D193" s="8" t="s">
        <v>6</v>
      </c>
      <c r="E193" s="16"/>
      <c r="F193" s="16"/>
      <c r="G193" s="49"/>
    </row>
    <row r="194" spans="1:7" x14ac:dyDescent="0.25">
      <c r="A194" s="189"/>
      <c r="B194" s="178"/>
      <c r="C194" s="179"/>
      <c r="D194" s="50" t="s">
        <v>16</v>
      </c>
      <c r="E194" s="16"/>
      <c r="F194" s="16"/>
      <c r="G194" s="49"/>
    </row>
    <row r="195" spans="1:7" x14ac:dyDescent="0.25">
      <c r="A195" s="189"/>
      <c r="B195" s="178"/>
      <c r="C195" s="179"/>
      <c r="D195" s="50" t="s">
        <v>17</v>
      </c>
      <c r="E195" s="16"/>
      <c r="F195" s="16"/>
      <c r="G195" s="49"/>
    </row>
    <row r="196" spans="1:7" x14ac:dyDescent="0.25">
      <c r="A196" s="189"/>
      <c r="B196" s="178"/>
      <c r="C196" s="179"/>
      <c r="D196" s="50" t="s">
        <v>18</v>
      </c>
      <c r="E196" s="16"/>
      <c r="F196" s="16"/>
      <c r="G196" s="49"/>
    </row>
    <row r="197" spans="1:7" ht="30" x14ac:dyDescent="0.25">
      <c r="A197" s="189"/>
      <c r="B197" s="178"/>
      <c r="C197" s="179"/>
      <c r="D197" s="50" t="s">
        <v>19</v>
      </c>
      <c r="E197" s="16"/>
      <c r="F197" s="16"/>
      <c r="G197" s="49"/>
    </row>
    <row r="198" spans="1:7" ht="20.25" customHeight="1" x14ac:dyDescent="0.25">
      <c r="A198" s="189"/>
      <c r="B198" s="180"/>
      <c r="C198" s="181"/>
      <c r="D198" s="50" t="s">
        <v>28</v>
      </c>
      <c r="E198" s="17"/>
      <c r="F198" s="17"/>
      <c r="G198" s="49"/>
    </row>
    <row r="199" spans="1:7" ht="15" customHeight="1" x14ac:dyDescent="0.25">
      <c r="A199" s="145" t="s">
        <v>77</v>
      </c>
      <c r="B199" s="176" t="s">
        <v>111</v>
      </c>
      <c r="C199" s="177"/>
      <c r="D199" s="8" t="s">
        <v>6</v>
      </c>
      <c r="E199" s="16"/>
      <c r="F199" s="16"/>
      <c r="G199" s="49"/>
    </row>
    <row r="200" spans="1:7" x14ac:dyDescent="0.25">
      <c r="A200" s="145"/>
      <c r="B200" s="178"/>
      <c r="C200" s="179"/>
      <c r="D200" s="50" t="s">
        <v>16</v>
      </c>
      <c r="E200" s="16"/>
      <c r="F200" s="16"/>
      <c r="G200" s="49"/>
    </row>
    <row r="201" spans="1:7" x14ac:dyDescent="0.25">
      <c r="A201" s="145"/>
      <c r="B201" s="178"/>
      <c r="C201" s="179"/>
      <c r="D201" s="50" t="s">
        <v>17</v>
      </c>
      <c r="E201" s="16"/>
      <c r="F201" s="16"/>
      <c r="G201" s="49"/>
    </row>
    <row r="202" spans="1:7" x14ac:dyDescent="0.25">
      <c r="A202" s="145"/>
      <c r="B202" s="178"/>
      <c r="C202" s="179"/>
      <c r="D202" s="50" t="s">
        <v>18</v>
      </c>
      <c r="E202" s="16"/>
      <c r="F202" s="16"/>
      <c r="G202" s="49"/>
    </row>
    <row r="203" spans="1:7" ht="30" x14ac:dyDescent="0.25">
      <c r="A203" s="145"/>
      <c r="B203" s="178"/>
      <c r="C203" s="179"/>
      <c r="D203" s="50" t="s">
        <v>19</v>
      </c>
      <c r="E203" s="16"/>
      <c r="F203" s="16"/>
      <c r="G203" s="49"/>
    </row>
    <row r="204" spans="1:7" ht="18" customHeight="1" x14ac:dyDescent="0.25">
      <c r="A204" s="145"/>
      <c r="B204" s="180"/>
      <c r="C204" s="181"/>
      <c r="D204" s="50" t="s">
        <v>28</v>
      </c>
      <c r="E204" s="17"/>
      <c r="F204" s="17"/>
      <c r="G204" s="49"/>
    </row>
    <row r="205" spans="1:7" ht="15" customHeight="1" x14ac:dyDescent="0.25">
      <c r="A205" s="145" t="s">
        <v>82</v>
      </c>
      <c r="B205" s="176" t="s">
        <v>112</v>
      </c>
      <c r="C205" s="177"/>
      <c r="D205" s="8" t="s">
        <v>6</v>
      </c>
      <c r="E205" s="16"/>
      <c r="F205" s="16"/>
      <c r="G205" s="49"/>
    </row>
    <row r="206" spans="1:7" x14ac:dyDescent="0.25">
      <c r="A206" s="145"/>
      <c r="B206" s="178"/>
      <c r="C206" s="179"/>
      <c r="D206" s="50" t="s">
        <v>16</v>
      </c>
      <c r="E206" s="16"/>
      <c r="F206" s="16"/>
      <c r="G206" s="49"/>
    </row>
    <row r="207" spans="1:7" x14ac:dyDescent="0.25">
      <c r="A207" s="145"/>
      <c r="B207" s="178"/>
      <c r="C207" s="179"/>
      <c r="D207" s="50" t="s">
        <v>17</v>
      </c>
      <c r="E207" s="16"/>
      <c r="F207" s="16"/>
      <c r="G207" s="49"/>
    </row>
    <row r="208" spans="1:7" x14ac:dyDescent="0.25">
      <c r="A208" s="145"/>
      <c r="B208" s="178"/>
      <c r="C208" s="179"/>
      <c r="D208" s="50" t="s">
        <v>18</v>
      </c>
      <c r="E208" s="16"/>
      <c r="F208" s="16"/>
      <c r="G208" s="49"/>
    </row>
    <row r="209" spans="1:7" ht="30" x14ac:dyDescent="0.25">
      <c r="A209" s="145"/>
      <c r="B209" s="178"/>
      <c r="C209" s="179"/>
      <c r="D209" s="50" t="s">
        <v>19</v>
      </c>
      <c r="E209" s="16"/>
      <c r="F209" s="16"/>
      <c r="G209" s="49"/>
    </row>
    <row r="210" spans="1:7" ht="22.5" customHeight="1" x14ac:dyDescent="0.25">
      <c r="A210" s="145"/>
      <c r="B210" s="180"/>
      <c r="C210" s="181"/>
      <c r="D210" s="50" t="s">
        <v>28</v>
      </c>
      <c r="E210" s="17"/>
      <c r="F210" s="17"/>
      <c r="G210" s="49"/>
    </row>
    <row r="211" spans="1:7" ht="15" customHeight="1" x14ac:dyDescent="0.25">
      <c r="A211" s="145" t="s">
        <v>83</v>
      </c>
      <c r="B211" s="176" t="s">
        <v>113</v>
      </c>
      <c r="C211" s="177"/>
      <c r="D211" s="8" t="s">
        <v>6</v>
      </c>
      <c r="E211" s="16"/>
      <c r="F211" s="16"/>
      <c r="G211" s="49"/>
    </row>
    <row r="212" spans="1:7" x14ac:dyDescent="0.25">
      <c r="A212" s="145"/>
      <c r="B212" s="178"/>
      <c r="C212" s="179"/>
      <c r="D212" s="50" t="s">
        <v>16</v>
      </c>
      <c r="E212" s="16"/>
      <c r="F212" s="16"/>
      <c r="G212" s="49"/>
    </row>
    <row r="213" spans="1:7" x14ac:dyDescent="0.25">
      <c r="A213" s="145"/>
      <c r="B213" s="178"/>
      <c r="C213" s="179"/>
      <c r="D213" s="50" t="s">
        <v>17</v>
      </c>
      <c r="E213" s="16"/>
      <c r="F213" s="16"/>
      <c r="G213" s="49"/>
    </row>
    <row r="214" spans="1:7" x14ac:dyDescent="0.25">
      <c r="A214" s="145"/>
      <c r="B214" s="178"/>
      <c r="C214" s="179"/>
      <c r="D214" s="50" t="s">
        <v>18</v>
      </c>
      <c r="E214" s="16"/>
      <c r="F214" s="16"/>
      <c r="G214" s="49"/>
    </row>
    <row r="215" spans="1:7" ht="30" x14ac:dyDescent="0.25">
      <c r="A215" s="145"/>
      <c r="B215" s="178"/>
      <c r="C215" s="179"/>
      <c r="D215" s="50" t="s">
        <v>19</v>
      </c>
      <c r="E215" s="16"/>
      <c r="F215" s="16"/>
      <c r="G215" s="49"/>
    </row>
    <row r="216" spans="1:7" ht="26.25" customHeight="1" x14ac:dyDescent="0.25">
      <c r="A216" s="145"/>
      <c r="B216" s="180"/>
      <c r="C216" s="181"/>
      <c r="D216" s="50" t="s">
        <v>28</v>
      </c>
      <c r="E216" s="17"/>
      <c r="F216" s="17"/>
      <c r="G216" s="49"/>
    </row>
    <row r="217" spans="1:7" ht="15" customHeight="1" x14ac:dyDescent="0.25">
      <c r="A217" s="145" t="s">
        <v>84</v>
      </c>
      <c r="B217" s="176" t="s">
        <v>114</v>
      </c>
      <c r="C217" s="177"/>
      <c r="D217" s="8" t="s">
        <v>6</v>
      </c>
      <c r="E217" s="16"/>
      <c r="F217" s="16"/>
      <c r="G217" s="49"/>
    </row>
    <row r="218" spans="1:7" x14ac:dyDescent="0.25">
      <c r="A218" s="145"/>
      <c r="B218" s="178"/>
      <c r="C218" s="179"/>
      <c r="D218" s="50" t="s">
        <v>16</v>
      </c>
      <c r="E218" s="16"/>
      <c r="F218" s="16"/>
      <c r="G218" s="49"/>
    </row>
    <row r="219" spans="1:7" x14ac:dyDescent="0.25">
      <c r="A219" s="145"/>
      <c r="B219" s="178"/>
      <c r="C219" s="179"/>
      <c r="D219" s="50" t="s">
        <v>17</v>
      </c>
      <c r="E219" s="16"/>
      <c r="F219" s="16"/>
      <c r="G219" s="49"/>
    </row>
    <row r="220" spans="1:7" x14ac:dyDescent="0.25">
      <c r="A220" s="145"/>
      <c r="B220" s="178"/>
      <c r="C220" s="179"/>
      <c r="D220" s="50" t="s">
        <v>18</v>
      </c>
      <c r="E220" s="16"/>
      <c r="F220" s="16"/>
      <c r="G220" s="49"/>
    </row>
    <row r="221" spans="1:7" ht="30" x14ac:dyDescent="0.25">
      <c r="A221" s="145"/>
      <c r="B221" s="178"/>
      <c r="C221" s="179"/>
      <c r="D221" s="50" t="s">
        <v>19</v>
      </c>
      <c r="E221" s="16"/>
      <c r="F221" s="16"/>
      <c r="G221" s="49"/>
    </row>
    <row r="222" spans="1:7" ht="18.75" customHeight="1" x14ac:dyDescent="0.25">
      <c r="A222" s="145"/>
      <c r="B222" s="180"/>
      <c r="C222" s="181"/>
      <c r="D222" s="50" t="s">
        <v>28</v>
      </c>
      <c r="E222" s="17"/>
      <c r="F222" s="17"/>
      <c r="G222" s="49"/>
    </row>
    <row r="223" spans="1:7" ht="15" customHeight="1" x14ac:dyDescent="0.25">
      <c r="A223" s="145" t="s">
        <v>85</v>
      </c>
      <c r="B223" s="176" t="s">
        <v>115</v>
      </c>
      <c r="C223" s="177"/>
      <c r="D223" s="8" t="s">
        <v>6</v>
      </c>
      <c r="E223" s="16"/>
      <c r="F223" s="16"/>
      <c r="G223" s="49"/>
    </row>
    <row r="224" spans="1:7" x14ac:dyDescent="0.25">
      <c r="A224" s="145"/>
      <c r="B224" s="178"/>
      <c r="C224" s="179"/>
      <c r="D224" s="50" t="s">
        <v>16</v>
      </c>
      <c r="E224" s="16"/>
      <c r="F224" s="16"/>
      <c r="G224" s="49"/>
    </row>
    <row r="225" spans="1:7" x14ac:dyDescent="0.25">
      <c r="A225" s="145"/>
      <c r="B225" s="178"/>
      <c r="C225" s="179"/>
      <c r="D225" s="50" t="s">
        <v>17</v>
      </c>
      <c r="E225" s="16"/>
      <c r="F225" s="16"/>
      <c r="G225" s="49"/>
    </row>
    <row r="226" spans="1:7" x14ac:dyDescent="0.25">
      <c r="A226" s="145"/>
      <c r="B226" s="178"/>
      <c r="C226" s="179"/>
      <c r="D226" s="50" t="s">
        <v>18</v>
      </c>
      <c r="E226" s="16"/>
      <c r="F226" s="16"/>
      <c r="G226" s="49"/>
    </row>
    <row r="227" spans="1:7" ht="30" x14ac:dyDescent="0.25">
      <c r="A227" s="145"/>
      <c r="B227" s="178"/>
      <c r="C227" s="179"/>
      <c r="D227" s="50" t="s">
        <v>19</v>
      </c>
      <c r="E227" s="16"/>
      <c r="F227" s="16"/>
      <c r="G227" s="49"/>
    </row>
    <row r="228" spans="1:7" ht="18" customHeight="1" x14ac:dyDescent="0.25">
      <c r="A228" s="145"/>
      <c r="B228" s="180"/>
      <c r="C228" s="181"/>
      <c r="D228" s="50" t="s">
        <v>28</v>
      </c>
      <c r="E228" s="17"/>
      <c r="F228" s="17"/>
      <c r="G228" s="49"/>
    </row>
    <row r="229" spans="1:7" ht="15" customHeight="1" x14ac:dyDescent="0.25">
      <c r="A229" s="145" t="s">
        <v>95</v>
      </c>
      <c r="B229" s="93" t="s">
        <v>9</v>
      </c>
      <c r="C229" s="112" t="s">
        <v>96</v>
      </c>
      <c r="D229" s="8" t="s">
        <v>6</v>
      </c>
      <c r="E229" s="16"/>
      <c r="F229" s="16"/>
      <c r="G229" s="49"/>
    </row>
    <row r="230" spans="1:7" x14ac:dyDescent="0.25">
      <c r="A230" s="145"/>
      <c r="B230" s="93"/>
      <c r="C230" s="113"/>
      <c r="D230" s="50" t="s">
        <v>16</v>
      </c>
      <c r="E230" s="16"/>
      <c r="F230" s="16"/>
      <c r="G230" s="49"/>
    </row>
    <row r="231" spans="1:7" x14ac:dyDescent="0.25">
      <c r="A231" s="145"/>
      <c r="B231" s="93"/>
      <c r="C231" s="113"/>
      <c r="D231" s="50" t="s">
        <v>17</v>
      </c>
      <c r="E231" s="16"/>
      <c r="F231" s="16"/>
      <c r="G231" s="49"/>
    </row>
    <row r="232" spans="1:7" x14ac:dyDescent="0.25">
      <c r="A232" s="145"/>
      <c r="B232" s="93"/>
      <c r="C232" s="113"/>
      <c r="D232" s="50" t="s">
        <v>18</v>
      </c>
      <c r="E232" s="16"/>
      <c r="F232" s="16"/>
      <c r="G232" s="49"/>
    </row>
    <row r="233" spans="1:7" ht="30" x14ac:dyDescent="0.25">
      <c r="A233" s="145"/>
      <c r="B233" s="93"/>
      <c r="C233" s="113"/>
      <c r="D233" s="50" t="s">
        <v>19</v>
      </c>
      <c r="E233" s="16"/>
      <c r="F233" s="16"/>
      <c r="G233" s="49"/>
    </row>
    <row r="234" spans="1:7" x14ac:dyDescent="0.25">
      <c r="A234" s="145"/>
      <c r="B234" s="93"/>
      <c r="C234" s="114"/>
      <c r="D234" s="49" t="s">
        <v>28</v>
      </c>
      <c r="E234" s="16"/>
      <c r="F234" s="16"/>
      <c r="G234" s="49"/>
    </row>
    <row r="235" spans="1:7" x14ac:dyDescent="0.25">
      <c r="E235" s="52"/>
    </row>
  </sheetData>
  <mergeCells count="90">
    <mergeCell ref="A229:A234"/>
    <mergeCell ref="B229:B234"/>
    <mergeCell ref="C229:C234"/>
    <mergeCell ref="A217:A222"/>
    <mergeCell ref="A223:A228"/>
    <mergeCell ref="B217:C222"/>
    <mergeCell ref="B223:C228"/>
    <mergeCell ref="A211:A216"/>
    <mergeCell ref="A193:A198"/>
    <mergeCell ref="A199:A204"/>
    <mergeCell ref="B193:C198"/>
    <mergeCell ref="B199:C204"/>
    <mergeCell ref="B205:C210"/>
    <mergeCell ref="B211:C216"/>
    <mergeCell ref="C175:C180"/>
    <mergeCell ref="B187:C192"/>
    <mergeCell ref="B181:C186"/>
    <mergeCell ref="B169:C174"/>
    <mergeCell ref="A205:A210"/>
    <mergeCell ref="A181:A186"/>
    <mergeCell ref="A187:A192"/>
    <mergeCell ref="A169:A174"/>
    <mergeCell ref="A175:A180"/>
    <mergeCell ref="B175:B180"/>
    <mergeCell ref="A157:A162"/>
    <mergeCell ref="A163:A168"/>
    <mergeCell ref="A145:A150"/>
    <mergeCell ref="A151:A156"/>
    <mergeCell ref="B163:C168"/>
    <mergeCell ref="B145:C150"/>
    <mergeCell ref="B151:C156"/>
    <mergeCell ref="B157:C162"/>
    <mergeCell ref="A132:A138"/>
    <mergeCell ref="B132:B138"/>
    <mergeCell ref="C132:C138"/>
    <mergeCell ref="A139:A144"/>
    <mergeCell ref="A118:A124"/>
    <mergeCell ref="B118:B124"/>
    <mergeCell ref="C118:C124"/>
    <mergeCell ref="A125:A131"/>
    <mergeCell ref="B125:B131"/>
    <mergeCell ref="C125:C131"/>
    <mergeCell ref="B139:C144"/>
    <mergeCell ref="A91:A96"/>
    <mergeCell ref="B91:B96"/>
    <mergeCell ref="C91:C96"/>
    <mergeCell ref="A97:A103"/>
    <mergeCell ref="B97:B103"/>
    <mergeCell ref="C97:C103"/>
    <mergeCell ref="A104:A110"/>
    <mergeCell ref="B104:B110"/>
    <mergeCell ref="C104:C110"/>
    <mergeCell ref="A111:A117"/>
    <mergeCell ref="B111:B117"/>
    <mergeCell ref="C111:C117"/>
    <mergeCell ref="A51:A61"/>
    <mergeCell ref="B51:B61"/>
    <mergeCell ref="C51:C61"/>
    <mergeCell ref="A62:A71"/>
    <mergeCell ref="B62:B71"/>
    <mergeCell ref="C62:C71"/>
    <mergeCell ref="A72:A84"/>
    <mergeCell ref="B72:B84"/>
    <mergeCell ref="C72:C84"/>
    <mergeCell ref="A85:A90"/>
    <mergeCell ref="B85:B90"/>
    <mergeCell ref="C85:C90"/>
    <mergeCell ref="A21:A28"/>
    <mergeCell ref="B21:B28"/>
    <mergeCell ref="C21:C28"/>
    <mergeCell ref="A29:A38"/>
    <mergeCell ref="B29:B38"/>
    <mergeCell ref="C29:C38"/>
    <mergeCell ref="A39:A44"/>
    <mergeCell ref="B39:B44"/>
    <mergeCell ref="C39:C44"/>
    <mergeCell ref="A45:A50"/>
    <mergeCell ref="B45:B50"/>
    <mergeCell ref="C45:C50"/>
    <mergeCell ref="A3:A4"/>
    <mergeCell ref="B3:B4"/>
    <mergeCell ref="C3:C4"/>
    <mergeCell ref="D3:D4"/>
    <mergeCell ref="E3:F3"/>
    <mergeCell ref="A5:A10"/>
    <mergeCell ref="B5:B10"/>
    <mergeCell ref="C5:C10"/>
    <mergeCell ref="A11:A20"/>
    <mergeCell ref="B11:B20"/>
    <mergeCell ref="C11:C20"/>
  </mergeCells>
  <pageMargins left="0.51181102362204722" right="0.31496062992125984" top="0.35433070866141736" bottom="0.19685039370078741" header="0" footer="0"/>
  <pageSetup paperSize="9" scale="64" fitToHeight="10" orientation="landscape" useFirstPageNumber="1" r:id="rId1"/>
  <rowBreaks count="5" manualBreakCount="5">
    <brk id="38" max="6" man="1"/>
    <brk id="76" max="6" man="1"/>
    <brk id="117" max="6" man="1"/>
    <brk id="180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 № 4</vt:lpstr>
      <vt:lpstr>Прил №5</vt:lpstr>
      <vt:lpstr>выписка</vt:lpstr>
      <vt:lpstr>пустой</vt:lpstr>
      <vt:lpstr>выписка!Заголовки_для_печати</vt:lpstr>
      <vt:lpstr>'Прил № 4'!Заголовки_для_печати</vt:lpstr>
      <vt:lpstr>'Прил №5'!Заголовки_для_печати</vt:lpstr>
      <vt:lpstr>пустой!Заголовки_для_печати</vt:lpstr>
      <vt:lpstr>выписка!Область_печати</vt:lpstr>
      <vt:lpstr>'Прил № 4'!Область_печати</vt:lpstr>
      <vt:lpstr>'Прил №5'!Область_печати</vt:lpstr>
      <vt:lpstr>пустой!Область_печати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Гл. Экономист</dc:creator>
  <cp:lastModifiedBy>Admin</cp:lastModifiedBy>
  <cp:lastPrinted>2023-02-03T08:16:20Z</cp:lastPrinted>
  <dcterms:created xsi:type="dcterms:W3CDTF">2014-03-21T04:13:06Z</dcterms:created>
  <dcterms:modified xsi:type="dcterms:W3CDTF">2023-02-03T08:26:42Z</dcterms:modified>
</cp:coreProperties>
</file>