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0310" windowHeight="5955" tabRatio="883" activeTab="1"/>
  </bookViews>
  <sheets>
    <sheet name="Прил № 4" sheetId="1" r:id="rId1"/>
    <sheet name="Прил №5" sheetId="2" r:id="rId2"/>
    <sheet name="пустой" sheetId="3" state="hidden" r:id="rId3"/>
  </sheets>
  <definedNames>
    <definedName name="_xlnm._FilterDatabase" localSheetId="0" hidden="1">'Прил № 4'!$A$15:$K$204</definedName>
    <definedName name="_xlnm._FilterDatabase" localSheetId="1" hidden="1">'Прил №5'!$A$15:$V$355</definedName>
    <definedName name="_xlnm._FilterDatabase" localSheetId="2" hidden="1">пустой!$A$3:$F$159</definedName>
    <definedName name="_xlnm.Print_Titles" localSheetId="0">'Прил № 4'!$14:$15</definedName>
    <definedName name="_xlnm.Print_Titles" localSheetId="1">'Прил №5'!$14:$15</definedName>
    <definedName name="_xlnm.Print_Titles" localSheetId="2">пустой!$3:$4</definedName>
    <definedName name="_xlnm.Print_Area" localSheetId="0">'Прил № 4'!$A$1:$K$207</definedName>
    <definedName name="_xlnm.Print_Area" localSheetId="1">'Прил №5'!$A$1:$K$433</definedName>
    <definedName name="_xlnm.Print_Area" localSheetId="2">пустой!$A$1:$G$235</definedName>
  </definedNames>
  <calcPr calcId="125725"/>
</workbook>
</file>

<file path=xl/calcChain.xml><?xml version="1.0" encoding="utf-8"?>
<calcChain xmlns="http://schemas.openxmlformats.org/spreadsheetml/2006/main">
  <c r="G90" i="2"/>
  <c r="K135" i="1"/>
  <c r="K132"/>
  <c r="K129"/>
  <c r="K126"/>
  <c r="K123"/>
  <c r="K120"/>
  <c r="K117"/>
  <c r="K114"/>
  <c r="K111"/>
  <c r="K108"/>
  <c r="K105"/>
  <c r="K90"/>
  <c r="G67" i="2" l="1"/>
  <c r="G64" s="1"/>
  <c r="F67"/>
  <c r="H67"/>
  <c r="G155" l="1"/>
  <c r="G154"/>
  <c r="K289"/>
  <c r="K288"/>
  <c r="K287"/>
  <c r="K286"/>
  <c r="K285"/>
  <c r="G284"/>
  <c r="G134" i="1" s="1"/>
  <c r="F284" i="2"/>
  <c r="E284"/>
  <c r="K284" s="1"/>
  <c r="K205"/>
  <c r="K204"/>
  <c r="K203"/>
  <c r="K202"/>
  <c r="K201"/>
  <c r="G200"/>
  <c r="G92" i="1" s="1"/>
  <c r="F200" i="2"/>
  <c r="E200"/>
  <c r="K200" s="1"/>
  <c r="K283"/>
  <c r="K282"/>
  <c r="K281"/>
  <c r="K280"/>
  <c r="K279"/>
  <c r="G278"/>
  <c r="G131" i="1" s="1"/>
  <c r="F278" i="2"/>
  <c r="E278"/>
  <c r="K277"/>
  <c r="K276"/>
  <c r="K275"/>
  <c r="K274"/>
  <c r="K273"/>
  <c r="G272"/>
  <c r="G128" i="1" s="1"/>
  <c r="F272" i="2"/>
  <c r="E272"/>
  <c r="K271"/>
  <c r="K270"/>
  <c r="K269"/>
  <c r="K268"/>
  <c r="K267"/>
  <c r="G266"/>
  <c r="G125" i="1" s="1"/>
  <c r="F266" i="2"/>
  <c r="E266"/>
  <c r="K265"/>
  <c r="K264"/>
  <c r="K263"/>
  <c r="K262"/>
  <c r="K261"/>
  <c r="G260"/>
  <c r="G122" i="1" s="1"/>
  <c r="F260" i="2"/>
  <c r="E260"/>
  <c r="K259"/>
  <c r="K258"/>
  <c r="K257"/>
  <c r="K256"/>
  <c r="K255"/>
  <c r="G254"/>
  <c r="G119" i="1" s="1"/>
  <c r="F254" i="2"/>
  <c r="E254"/>
  <c r="K253"/>
  <c r="K252"/>
  <c r="K251"/>
  <c r="K250"/>
  <c r="K249"/>
  <c r="G248"/>
  <c r="G116" i="1" s="1"/>
  <c r="F248" i="2"/>
  <c r="E248"/>
  <c r="K247"/>
  <c r="K246"/>
  <c r="K245"/>
  <c r="K244"/>
  <c r="K243"/>
  <c r="G242"/>
  <c r="G113" i="1" s="1"/>
  <c r="F242" i="2"/>
  <c r="E242"/>
  <c r="K241"/>
  <c r="K240"/>
  <c r="K239"/>
  <c r="K238"/>
  <c r="K237"/>
  <c r="G236"/>
  <c r="G110" i="1" s="1"/>
  <c r="F236" i="2"/>
  <c r="E236"/>
  <c r="K235"/>
  <c r="K234"/>
  <c r="K233"/>
  <c r="K232"/>
  <c r="K231"/>
  <c r="G230"/>
  <c r="G107" i="1" s="1"/>
  <c r="F230" i="2"/>
  <c r="E230"/>
  <c r="K229"/>
  <c r="K228"/>
  <c r="K227"/>
  <c r="K226"/>
  <c r="K225"/>
  <c r="G224"/>
  <c r="G104" i="1" s="1"/>
  <c r="F224" i="2"/>
  <c r="E224"/>
  <c r="G103" i="1" l="1"/>
  <c r="K103" s="1"/>
  <c r="K104"/>
  <c r="G106"/>
  <c r="K106" s="1"/>
  <c r="K107"/>
  <c r="K110"/>
  <c r="G109"/>
  <c r="K109" s="1"/>
  <c r="K113"/>
  <c r="G112"/>
  <c r="K112" s="1"/>
  <c r="K116"/>
  <c r="G115"/>
  <c r="K115" s="1"/>
  <c r="G118"/>
  <c r="K118" s="1"/>
  <c r="K119"/>
  <c r="K122"/>
  <c r="G121"/>
  <c r="K121" s="1"/>
  <c r="K125"/>
  <c r="G124"/>
  <c r="K124" s="1"/>
  <c r="K128"/>
  <c r="G127"/>
  <c r="K127" s="1"/>
  <c r="K131"/>
  <c r="G130"/>
  <c r="K130" s="1"/>
  <c r="K134"/>
  <c r="G133"/>
  <c r="K133" s="1"/>
  <c r="K278" i="2"/>
  <c r="K272"/>
  <c r="K266"/>
  <c r="K224"/>
  <c r="K230"/>
  <c r="K236"/>
  <c r="K242"/>
  <c r="K254"/>
  <c r="K260"/>
  <c r="K248"/>
  <c r="K20"/>
  <c r="K21"/>
  <c r="K23"/>
  <c r="K25"/>
  <c r="K27"/>
  <c r="K28"/>
  <c r="K29"/>
  <c r="K30"/>
  <c r="K31"/>
  <c r="K33"/>
  <c r="K35"/>
  <c r="K36"/>
  <c r="K37"/>
  <c r="K38"/>
  <c r="K39"/>
  <c r="K41"/>
  <c r="K43"/>
  <c r="K45"/>
  <c r="K46"/>
  <c r="K47"/>
  <c r="K48"/>
  <c r="K49"/>
  <c r="K50"/>
  <c r="K51"/>
  <c r="K53"/>
  <c r="K54"/>
  <c r="K55"/>
  <c r="K56"/>
  <c r="K57"/>
  <c r="K59"/>
  <c r="K60"/>
  <c r="K61"/>
  <c r="K62"/>
  <c r="K63"/>
  <c r="K65"/>
  <c r="K66"/>
  <c r="K68"/>
  <c r="K69"/>
  <c r="K70"/>
  <c r="K71"/>
  <c r="K72"/>
  <c r="K73"/>
  <c r="K74"/>
  <c r="K76"/>
  <c r="K78"/>
  <c r="K79"/>
  <c r="K80"/>
  <c r="K81"/>
  <c r="K82"/>
  <c r="K83"/>
  <c r="K84"/>
  <c r="K86"/>
  <c r="K88"/>
  <c r="K89"/>
  <c r="K91"/>
  <c r="K92"/>
  <c r="K93"/>
  <c r="K94"/>
  <c r="K95"/>
  <c r="K96"/>
  <c r="K97"/>
  <c r="K99"/>
  <c r="K100"/>
  <c r="K101"/>
  <c r="K102"/>
  <c r="K103"/>
  <c r="K105"/>
  <c r="K106"/>
  <c r="K107"/>
  <c r="K108"/>
  <c r="K109"/>
  <c r="K115"/>
  <c r="K116"/>
  <c r="K118"/>
  <c r="K120"/>
  <c r="K121"/>
  <c r="K122"/>
  <c r="K123"/>
  <c r="K125"/>
  <c r="K127"/>
  <c r="K128"/>
  <c r="K129"/>
  <c r="K130"/>
  <c r="K132"/>
  <c r="K133"/>
  <c r="K134"/>
  <c r="K135"/>
  <c r="K136"/>
  <c r="K137"/>
  <c r="K139"/>
  <c r="K141"/>
  <c r="K142"/>
  <c r="K143"/>
  <c r="K144"/>
  <c r="K146"/>
  <c r="K148"/>
  <c r="K149"/>
  <c r="K150"/>
  <c r="K151"/>
  <c r="K153"/>
  <c r="K156"/>
  <c r="K157"/>
  <c r="K159"/>
  <c r="K160"/>
  <c r="K161"/>
  <c r="K162"/>
  <c r="K163"/>
  <c r="K165"/>
  <c r="K166"/>
  <c r="K167"/>
  <c r="K168"/>
  <c r="K169"/>
  <c r="K171"/>
  <c r="K172"/>
  <c r="K173"/>
  <c r="K174"/>
  <c r="K175"/>
  <c r="K177"/>
  <c r="K178"/>
  <c r="K179"/>
  <c r="K180"/>
  <c r="K181"/>
  <c r="K183"/>
  <c r="K184"/>
  <c r="K185"/>
  <c r="K186"/>
  <c r="K187"/>
  <c r="K189"/>
  <c r="K190"/>
  <c r="K191"/>
  <c r="K192"/>
  <c r="K193"/>
  <c r="K195"/>
  <c r="K196"/>
  <c r="K197"/>
  <c r="K198"/>
  <c r="K199"/>
  <c r="K207"/>
  <c r="K208"/>
  <c r="K209"/>
  <c r="K210"/>
  <c r="K211"/>
  <c r="K213"/>
  <c r="K214"/>
  <c r="K215"/>
  <c r="K216"/>
  <c r="K217"/>
  <c r="K219"/>
  <c r="K220"/>
  <c r="K221"/>
  <c r="K222"/>
  <c r="K223"/>
  <c r="K291"/>
  <c r="K292"/>
  <c r="K293"/>
  <c r="K294"/>
  <c r="K295"/>
  <c r="K297"/>
  <c r="K298"/>
  <c r="K299"/>
  <c r="K300"/>
  <c r="K301"/>
  <c r="K303"/>
  <c r="K304"/>
  <c r="K305"/>
  <c r="K306"/>
  <c r="K307"/>
  <c r="K309"/>
  <c r="K310"/>
  <c r="K311"/>
  <c r="K312"/>
  <c r="K313"/>
  <c r="K315"/>
  <c r="K316"/>
  <c r="K317"/>
  <c r="K318"/>
  <c r="K319"/>
  <c r="K321"/>
  <c r="K324"/>
  <c r="K325"/>
  <c r="K327"/>
  <c r="K328"/>
  <c r="K329"/>
  <c r="K330"/>
  <c r="K331"/>
  <c r="K333"/>
  <c r="K334"/>
  <c r="K335"/>
  <c r="K336"/>
  <c r="K337"/>
  <c r="K339"/>
  <c r="K340"/>
  <c r="K341"/>
  <c r="K342"/>
  <c r="K343"/>
  <c r="K345"/>
  <c r="K346"/>
  <c r="K347"/>
  <c r="K348"/>
  <c r="K349"/>
  <c r="K351"/>
  <c r="K352"/>
  <c r="K353"/>
  <c r="K354"/>
  <c r="K355"/>
  <c r="K357"/>
  <c r="K358"/>
  <c r="K359"/>
  <c r="K360"/>
  <c r="K361"/>
  <c r="K363"/>
  <c r="K364"/>
  <c r="K365"/>
  <c r="K366"/>
  <c r="K367"/>
  <c r="K369"/>
  <c r="K370"/>
  <c r="K371"/>
  <c r="K372"/>
  <c r="K373"/>
  <c r="K375"/>
  <c r="K376"/>
  <c r="K377"/>
  <c r="K378"/>
  <c r="K379"/>
  <c r="K381"/>
  <c r="K382"/>
  <c r="K383"/>
  <c r="K384"/>
  <c r="K385"/>
  <c r="K387"/>
  <c r="K388"/>
  <c r="K389"/>
  <c r="K390"/>
  <c r="K391"/>
  <c r="K392"/>
  <c r="K393"/>
  <c r="K394"/>
  <c r="K395"/>
  <c r="K396"/>
  <c r="K397"/>
  <c r="K399"/>
  <c r="K400"/>
  <c r="K401"/>
  <c r="K402"/>
  <c r="K403"/>
  <c r="K405"/>
  <c r="K406"/>
  <c r="K407"/>
  <c r="K408"/>
  <c r="K409"/>
  <c r="K411"/>
  <c r="K412"/>
  <c r="K413"/>
  <c r="K414"/>
  <c r="K415"/>
  <c r="K417"/>
  <c r="K418"/>
  <c r="K419"/>
  <c r="K420"/>
  <c r="K421"/>
  <c r="K423"/>
  <c r="K424"/>
  <c r="K425"/>
  <c r="K426"/>
  <c r="K427"/>
  <c r="K429"/>
  <c r="K430"/>
  <c r="K431"/>
  <c r="K432"/>
  <c r="K433"/>
  <c r="K18" i="1"/>
  <c r="K21"/>
  <c r="K24"/>
  <c r="K27"/>
  <c r="K30"/>
  <c r="K33"/>
  <c r="K36"/>
  <c r="K39"/>
  <c r="K42"/>
  <c r="K45"/>
  <c r="K48"/>
  <c r="K51"/>
  <c r="K54"/>
  <c r="K57"/>
  <c r="K58"/>
  <c r="K59"/>
  <c r="K60"/>
  <c r="K63"/>
  <c r="K66"/>
  <c r="K69"/>
  <c r="K72"/>
  <c r="K75"/>
  <c r="K78"/>
  <c r="K81"/>
  <c r="K84"/>
  <c r="K87"/>
  <c r="K93"/>
  <c r="K96"/>
  <c r="K99"/>
  <c r="K102"/>
  <c r="K138"/>
  <c r="K141"/>
  <c r="K144"/>
  <c r="K147"/>
  <c r="K150"/>
  <c r="K153"/>
  <c r="K156"/>
  <c r="K159"/>
  <c r="K162"/>
  <c r="K165"/>
  <c r="K168"/>
  <c r="K171"/>
  <c r="K174"/>
  <c r="K176"/>
  <c r="K177"/>
  <c r="K179"/>
  <c r="K180"/>
  <c r="K182"/>
  <c r="K183"/>
  <c r="K186"/>
  <c r="K187"/>
  <c r="K188"/>
  <c r="K189"/>
  <c r="K192"/>
  <c r="K195"/>
  <c r="K198"/>
  <c r="K201"/>
  <c r="K204"/>
  <c r="K207"/>
  <c r="J199"/>
  <c r="J196"/>
  <c r="J194"/>
  <c r="J193" s="1"/>
  <c r="J190"/>
  <c r="J173"/>
  <c r="J172" s="1"/>
  <c r="J167"/>
  <c r="J166" s="1"/>
  <c r="J161"/>
  <c r="J160" s="1"/>
  <c r="J149"/>
  <c r="J148" s="1"/>
  <c r="J73"/>
  <c r="J71"/>
  <c r="J70" s="1"/>
  <c r="J68"/>
  <c r="J67" s="1"/>
  <c r="J65"/>
  <c r="J64" s="1"/>
  <c r="J55"/>
  <c r="J56" s="1"/>
  <c r="J428" i="2"/>
  <c r="J206" i="1" s="1"/>
  <c r="J205" s="1"/>
  <c r="J422" i="2"/>
  <c r="J203" i="1" s="1"/>
  <c r="J202" s="1"/>
  <c r="J386" i="2"/>
  <c r="J380"/>
  <c r="J374"/>
  <c r="J368"/>
  <c r="J362"/>
  <c r="J356"/>
  <c r="J350"/>
  <c r="J344"/>
  <c r="J338"/>
  <c r="J170" i="1" s="1"/>
  <c r="J169" s="1"/>
  <c r="J332" i="2"/>
  <c r="J164" i="1" s="1"/>
  <c r="J163" s="1"/>
  <c r="J326" i="2"/>
  <c r="J323"/>
  <c r="J322"/>
  <c r="J314"/>
  <c r="J308"/>
  <c r="J146" i="1" s="1"/>
  <c r="J145" s="1"/>
  <c r="J302" i="2"/>
  <c r="J143" i="1" s="1"/>
  <c r="J142" s="1"/>
  <c r="J296" i="2"/>
  <c r="J140" i="1" s="1"/>
  <c r="J139" s="1"/>
  <c r="J114" i="2"/>
  <c r="J113"/>
  <c r="J112"/>
  <c r="J111"/>
  <c r="J104"/>
  <c r="J47" i="1" s="1"/>
  <c r="J46" s="1"/>
  <c r="J98" i="2"/>
  <c r="J44" i="1" s="1"/>
  <c r="J43" s="1"/>
  <c r="J90" i="2"/>
  <c r="J87"/>
  <c r="J77"/>
  <c r="J75" s="1"/>
  <c r="J38" i="1" s="1"/>
  <c r="J37" s="1"/>
  <c r="J67" i="2"/>
  <c r="J64" s="1"/>
  <c r="J35" i="1" s="1"/>
  <c r="J34" s="1"/>
  <c r="J58" i="2"/>
  <c r="J32" i="1" s="1"/>
  <c r="J31" s="1"/>
  <c r="J52" i="2"/>
  <c r="J29" i="1" s="1"/>
  <c r="J28" s="1"/>
  <c r="J44" i="2"/>
  <c r="J42"/>
  <c r="J34"/>
  <c r="J32" s="1"/>
  <c r="J23" i="1" s="1"/>
  <c r="J22" s="1"/>
  <c r="J26" i="2"/>
  <c r="J24"/>
  <c r="J17"/>
  <c r="J110" l="1"/>
  <c r="J50" i="1" s="1"/>
  <c r="J22" i="2"/>
  <c r="J20" i="1" s="1"/>
  <c r="J19" s="1"/>
  <c r="J85" i="2"/>
  <c r="J41" i="1" s="1"/>
  <c r="J40" s="1"/>
  <c r="J19" i="2"/>
  <c r="J40"/>
  <c r="J26" i="1" s="1"/>
  <c r="J25" s="1"/>
  <c r="J320" i="2"/>
  <c r="J152" i="1" s="1"/>
  <c r="J151" s="1"/>
  <c r="J155"/>
  <c r="J154" s="1"/>
  <c r="J158"/>
  <c r="J157" s="1"/>
  <c r="J18" i="2"/>
  <c r="J16" l="1"/>
  <c r="J49" i="1"/>
  <c r="J16" s="1"/>
  <c r="J17"/>
  <c r="F205"/>
  <c r="E205"/>
  <c r="G290" i="2" l="1"/>
  <c r="F290"/>
  <c r="E290"/>
  <c r="K290" s="1"/>
  <c r="G218"/>
  <c r="G101" i="1" s="1"/>
  <c r="K101" s="1"/>
  <c r="F218" i="2"/>
  <c r="E218"/>
  <c r="F428"/>
  <c r="G137" i="1" l="1"/>
  <c r="K137" s="1"/>
  <c r="K218" i="2"/>
  <c r="G136" i="1"/>
  <c r="K136" s="1"/>
  <c r="G100"/>
  <c r="K100" s="1"/>
  <c r="G212" i="2"/>
  <c r="G98" i="1" s="1"/>
  <c r="K98" s="1"/>
  <c r="F212" i="2"/>
  <c r="E212"/>
  <c r="G206"/>
  <c r="G95" i="1" s="1"/>
  <c r="K95" s="1"/>
  <c r="F206" i="2"/>
  <c r="E206"/>
  <c r="G194"/>
  <c r="G89" i="1" s="1"/>
  <c r="F194" i="2"/>
  <c r="E194"/>
  <c r="G188"/>
  <c r="G86" i="1" s="1"/>
  <c r="K86" s="1"/>
  <c r="F188" i="2"/>
  <c r="E188"/>
  <c r="G182"/>
  <c r="G83" i="1" s="1"/>
  <c r="K83" s="1"/>
  <c r="F182" i="2"/>
  <c r="E182"/>
  <c r="G176"/>
  <c r="G80" i="1" s="1"/>
  <c r="K80" s="1"/>
  <c r="F176" i="2"/>
  <c r="E176"/>
  <c r="G164"/>
  <c r="G158"/>
  <c r="K89" i="1" l="1"/>
  <c r="G88"/>
  <c r="K88" s="1"/>
  <c r="K182" i="2"/>
  <c r="K194"/>
  <c r="K212"/>
  <c r="G91" i="1"/>
  <c r="K91" s="1"/>
  <c r="K92"/>
  <c r="K176" i="2"/>
  <c r="K188"/>
  <c r="K206"/>
  <c r="G97" i="1"/>
  <c r="K97" s="1"/>
  <c r="G94"/>
  <c r="K94" s="1"/>
  <c r="G85"/>
  <c r="K85" s="1"/>
  <c r="G82"/>
  <c r="K82" s="1"/>
  <c r="G79"/>
  <c r="K79" s="1"/>
  <c r="E202" l="1"/>
  <c r="E200"/>
  <c r="E197"/>
  <c r="E194"/>
  <c r="E191"/>
  <c r="H194"/>
  <c r="H193" s="1"/>
  <c r="I194"/>
  <c r="I193" s="1"/>
  <c r="G190"/>
  <c r="H190"/>
  <c r="I190"/>
  <c r="G199"/>
  <c r="H199"/>
  <c r="I199"/>
  <c r="F149"/>
  <c r="G149"/>
  <c r="H149"/>
  <c r="I149"/>
  <c r="H147" i="2"/>
  <c r="K147" s="1"/>
  <c r="H126"/>
  <c r="K126" s="1"/>
  <c r="H428"/>
  <c r="I428"/>
  <c r="H323"/>
  <c r="H322"/>
  <c r="I386"/>
  <c r="H386"/>
  <c r="H185" i="1" s="1"/>
  <c r="K185" s="1"/>
  <c r="G386" i="2"/>
  <c r="F386"/>
  <c r="E386"/>
  <c r="I314"/>
  <c r="H314"/>
  <c r="I308"/>
  <c r="I146" i="1" s="1"/>
  <c r="H308" i="2"/>
  <c r="H146" i="1" s="1"/>
  <c r="I302" i="2"/>
  <c r="I143" i="1" s="1"/>
  <c r="H302" i="2"/>
  <c r="H143" i="1" s="1"/>
  <c r="I296" i="2"/>
  <c r="I140" i="1" s="1"/>
  <c r="H296" i="2"/>
  <c r="H140" i="1" s="1"/>
  <c r="I104" i="2"/>
  <c r="H104"/>
  <c r="G104"/>
  <c r="F104"/>
  <c r="I98"/>
  <c r="I44" i="1" s="1"/>
  <c r="H98" i="2"/>
  <c r="H44" i="1" s="1"/>
  <c r="G98" i="2"/>
  <c r="G44" i="1" s="1"/>
  <c r="F98" i="2"/>
  <c r="F44" i="1" s="1"/>
  <c r="I90" i="2"/>
  <c r="H90"/>
  <c r="F90"/>
  <c r="I87"/>
  <c r="I85" s="1"/>
  <c r="I41" i="1" s="1"/>
  <c r="H87" i="2"/>
  <c r="G87"/>
  <c r="G85" s="1"/>
  <c r="F87"/>
  <c r="F85" s="1"/>
  <c r="F41" i="1" s="1"/>
  <c r="H85" i="2"/>
  <c r="H41" i="1" s="1"/>
  <c r="I77" i="2"/>
  <c r="H77"/>
  <c r="G77"/>
  <c r="F77"/>
  <c r="I75"/>
  <c r="I38" i="1" s="1"/>
  <c r="H75" i="2"/>
  <c r="H38" i="1" s="1"/>
  <c r="G75" i="2"/>
  <c r="G38" i="1" s="1"/>
  <c r="F75" i="2"/>
  <c r="F38" i="1" s="1"/>
  <c r="I67" i="2"/>
  <c r="F64"/>
  <c r="F35" i="1" s="1"/>
  <c r="I64" i="2"/>
  <c r="I35" i="1" s="1"/>
  <c r="H64" i="2"/>
  <c r="H35" i="1" s="1"/>
  <c r="I58" i="2"/>
  <c r="I32" i="1" s="1"/>
  <c r="I31" s="1"/>
  <c r="H58" i="2"/>
  <c r="H32" i="1" s="1"/>
  <c r="H31" s="1"/>
  <c r="G58" i="2"/>
  <c r="G32" i="1" s="1"/>
  <c r="F58" i="2"/>
  <c r="F32" i="1" s="1"/>
  <c r="I52" i="2"/>
  <c r="I29" i="1" s="1"/>
  <c r="H52" i="2"/>
  <c r="H29" i="1" s="1"/>
  <c r="G52" i="2"/>
  <c r="G29" i="1" s="1"/>
  <c r="F52" i="2"/>
  <c r="F29" i="1" s="1"/>
  <c r="I44" i="2"/>
  <c r="H44"/>
  <c r="G44"/>
  <c r="F44"/>
  <c r="I42"/>
  <c r="H42"/>
  <c r="G42"/>
  <c r="F42"/>
  <c r="I40"/>
  <c r="I26" i="1" s="1"/>
  <c r="H40" i="2"/>
  <c r="H26" i="1" s="1"/>
  <c r="G40" i="2"/>
  <c r="G26" i="1" s="1"/>
  <c r="F40" i="2"/>
  <c r="F26" i="1" s="1"/>
  <c r="I34" i="2"/>
  <c r="H34"/>
  <c r="G34"/>
  <c r="G32" s="1"/>
  <c r="G23" i="1" s="1"/>
  <c r="F34" i="2"/>
  <c r="F32" s="1"/>
  <c r="F23" i="1" s="1"/>
  <c r="I32" i="2"/>
  <c r="I23" i="1" s="1"/>
  <c r="H32" i="2"/>
  <c r="H23" i="1" s="1"/>
  <c r="I26" i="2"/>
  <c r="H26"/>
  <c r="G26"/>
  <c r="F26"/>
  <c r="I24"/>
  <c r="H24"/>
  <c r="H22" s="1"/>
  <c r="H20" i="1" s="1"/>
  <c r="G24" i="2"/>
  <c r="F24"/>
  <c r="I22"/>
  <c r="I20" i="1" s="1"/>
  <c r="F22" i="2"/>
  <c r="F20" i="1" s="1"/>
  <c r="H320" i="2" l="1"/>
  <c r="H152" i="1" s="1"/>
  <c r="H124" i="2"/>
  <c r="K124" s="1"/>
  <c r="H145"/>
  <c r="K145" s="1"/>
  <c r="K42"/>
  <c r="K386"/>
  <c r="H196" i="1"/>
  <c r="H206"/>
  <c r="H205" s="1"/>
  <c r="G41"/>
  <c r="I196"/>
  <c r="I206"/>
  <c r="I205" s="1"/>
  <c r="G35"/>
  <c r="G22" i="2"/>
  <c r="G20" i="1" s="1"/>
  <c r="H184"/>
  <c r="K184" s="1"/>
  <c r="E190"/>
  <c r="E196"/>
  <c r="E193"/>
  <c r="E199"/>
  <c r="G175" l="1"/>
  <c r="K175" s="1"/>
  <c r="G178"/>
  <c r="K178" s="1"/>
  <c r="G181"/>
  <c r="K181" s="1"/>
  <c r="G71" l="1"/>
  <c r="F202"/>
  <c r="G422" i="2" l="1"/>
  <c r="G203" i="1" s="1"/>
  <c r="H422" i="2"/>
  <c r="H203" i="1" s="1"/>
  <c r="H202" s="1"/>
  <c r="I422" i="2"/>
  <c r="I203" i="1" s="1"/>
  <c r="I202" s="1"/>
  <c r="G428" i="2"/>
  <c r="G404"/>
  <c r="G194" i="1" s="1"/>
  <c r="G193" s="1"/>
  <c r="G323" i="2"/>
  <c r="G322"/>
  <c r="I380"/>
  <c r="H380"/>
  <c r="G380"/>
  <c r="F380"/>
  <c r="E380"/>
  <c r="I374"/>
  <c r="H374"/>
  <c r="G374"/>
  <c r="F374"/>
  <c r="E374"/>
  <c r="I368"/>
  <c r="H368"/>
  <c r="G368"/>
  <c r="F368"/>
  <c r="E368"/>
  <c r="F155"/>
  <c r="K155" s="1"/>
  <c r="F154"/>
  <c r="K154" s="1"/>
  <c r="G170"/>
  <c r="G77" i="1" s="1"/>
  <c r="F170" i="2"/>
  <c r="E170"/>
  <c r="F422"/>
  <c r="F416"/>
  <c r="K416" s="1"/>
  <c r="K77" i="1" l="1"/>
  <c r="G76"/>
  <c r="K422" i="2"/>
  <c r="K368"/>
  <c r="K380"/>
  <c r="K170"/>
  <c r="K374"/>
  <c r="K203" i="1"/>
  <c r="G206"/>
  <c r="K428" i="2"/>
  <c r="F200" i="1"/>
  <c r="K200" s="1"/>
  <c r="G196"/>
  <c r="G202"/>
  <c r="K202" s="1"/>
  <c r="K76"/>
  <c r="G320" i="2"/>
  <c r="G152" i="1" s="1"/>
  <c r="G152" i="2"/>
  <c r="K206" i="1" l="1"/>
  <c r="G205"/>
  <c r="K205" s="1"/>
  <c r="F199"/>
  <c r="K199" s="1"/>
  <c r="F410" i="2"/>
  <c r="K410" s="1"/>
  <c r="F197" i="1" l="1"/>
  <c r="K197" s="1"/>
  <c r="F152" i="2"/>
  <c r="F404"/>
  <c r="K404" s="1"/>
  <c r="F196" i="1" l="1"/>
  <c r="K196" s="1"/>
  <c r="F194"/>
  <c r="K194" s="1"/>
  <c r="F191"/>
  <c r="K191" s="1"/>
  <c r="F398" i="2"/>
  <c r="K398" s="1"/>
  <c r="F111"/>
  <c r="F158"/>
  <c r="F164"/>
  <c r="F114"/>
  <c r="F193" i="1" l="1"/>
  <c r="K193" s="1"/>
  <c r="F17" i="2"/>
  <c r="F190" i="1"/>
  <c r="K190" s="1"/>
  <c r="F74" l="1"/>
  <c r="K74" s="1"/>
  <c r="F71"/>
  <c r="E164" i="2"/>
  <c r="K164" s="1"/>
  <c r="E158"/>
  <c r="K158" s="1"/>
  <c r="G73" i="1"/>
  <c r="H73"/>
  <c r="I73"/>
  <c r="F73" l="1"/>
  <c r="K73" s="1"/>
  <c r="E71"/>
  <c r="F70"/>
  <c r="G70"/>
  <c r="H71"/>
  <c r="H70" s="1"/>
  <c r="I71"/>
  <c r="I70" s="1"/>
  <c r="K71" l="1"/>
  <c r="K70"/>
  <c r="G113" i="2"/>
  <c r="G111" l="1"/>
  <c r="G114"/>
  <c r="G19" l="1"/>
  <c r="G17"/>
  <c r="G131"/>
  <c r="K131" s="1"/>
  <c r="G55" i="1" l="1"/>
  <c r="G173"/>
  <c r="G172" s="1"/>
  <c r="H173"/>
  <c r="H172" s="1"/>
  <c r="I173"/>
  <c r="I172" s="1"/>
  <c r="G167"/>
  <c r="G166" s="1"/>
  <c r="H167"/>
  <c r="H166" s="1"/>
  <c r="I167"/>
  <c r="I166" s="1"/>
  <c r="H65"/>
  <c r="H64" s="1"/>
  <c r="I65"/>
  <c r="I64" s="1"/>
  <c r="F322" i="2" l="1"/>
  <c r="F323"/>
  <c r="F19" s="1"/>
  <c r="H111"/>
  <c r="I111"/>
  <c r="I17" s="1"/>
  <c r="H112"/>
  <c r="H18" s="1"/>
  <c r="I112"/>
  <c r="H113"/>
  <c r="I113"/>
  <c r="F113"/>
  <c r="H114"/>
  <c r="I114"/>
  <c r="I322"/>
  <c r="I323"/>
  <c r="E323"/>
  <c r="E362"/>
  <c r="F362"/>
  <c r="F173" i="1" s="1"/>
  <c r="K173" s="1"/>
  <c r="G362" i="2"/>
  <c r="H362"/>
  <c r="I362"/>
  <c r="E350"/>
  <c r="F350"/>
  <c r="F167" i="1" s="1"/>
  <c r="K167" s="1"/>
  <c r="G350" i="2"/>
  <c r="H350"/>
  <c r="I350"/>
  <c r="E356"/>
  <c r="F356"/>
  <c r="F170" i="1" s="1"/>
  <c r="G356" i="2"/>
  <c r="H356"/>
  <c r="I356"/>
  <c r="E344"/>
  <c r="F344"/>
  <c r="F164" i="1" s="1"/>
  <c r="G344" i="2"/>
  <c r="H344"/>
  <c r="I344"/>
  <c r="K113" l="1"/>
  <c r="K344"/>
  <c r="K350"/>
  <c r="K323"/>
  <c r="H19"/>
  <c r="K114"/>
  <c r="K356"/>
  <c r="K362"/>
  <c r="H17"/>
  <c r="K111"/>
  <c r="I18"/>
  <c r="I19"/>
  <c r="F169" i="1"/>
  <c r="F172"/>
  <c r="K172" s="1"/>
  <c r="F163"/>
  <c r="F166"/>
  <c r="K166" s="1"/>
  <c r="H16" i="2"/>
  <c r="G112"/>
  <c r="G18" s="1"/>
  <c r="E17"/>
  <c r="K17" s="1"/>
  <c r="I16" l="1"/>
  <c r="G65" i="1"/>
  <c r="G64" s="1"/>
  <c r="H55" l="1"/>
  <c r="H56" s="1"/>
  <c r="I55"/>
  <c r="I56" s="1"/>
  <c r="F161"/>
  <c r="F160" s="1"/>
  <c r="G161"/>
  <c r="G160" s="1"/>
  <c r="H161"/>
  <c r="H160" s="1"/>
  <c r="I161"/>
  <c r="I160" s="1"/>
  <c r="I110" i="2" l="1"/>
  <c r="H110"/>
  <c r="F119"/>
  <c r="K119" s="1"/>
  <c r="E322"/>
  <c r="K322" s="1"/>
  <c r="I338"/>
  <c r="I170" i="1" s="1"/>
  <c r="I169" s="1"/>
  <c r="H338" i="2"/>
  <c r="H170" i="1" s="1"/>
  <c r="H169" s="1"/>
  <c r="G338" i="2"/>
  <c r="G170" i="1" s="1"/>
  <c r="F338" i="2"/>
  <c r="E338"/>
  <c r="I332"/>
  <c r="I164" i="1" s="1"/>
  <c r="I163" s="1"/>
  <c r="H332" i="2"/>
  <c r="H164" i="1" s="1"/>
  <c r="H163" s="1"/>
  <c r="G332" i="2"/>
  <c r="G164" i="1" s="1"/>
  <c r="F332" i="2"/>
  <c r="E332"/>
  <c r="I326"/>
  <c r="I155" i="1" s="1"/>
  <c r="I154" s="1"/>
  <c r="H326" i="2"/>
  <c r="H155" i="1" s="1"/>
  <c r="H154" s="1"/>
  <c r="G326" i="2"/>
  <c r="G155" i="1" s="1"/>
  <c r="G154" s="1"/>
  <c r="F326" i="2"/>
  <c r="F155" i="1" s="1"/>
  <c r="E326" i="2"/>
  <c r="K332" l="1"/>
  <c r="K326"/>
  <c r="K338"/>
  <c r="K170" i="1"/>
  <c r="K164"/>
  <c r="F320" i="2"/>
  <c r="G163" i="1"/>
  <c r="K163" s="1"/>
  <c r="G169"/>
  <c r="K169" s="1"/>
  <c r="F158"/>
  <c r="F157" s="1"/>
  <c r="H158"/>
  <c r="H157" s="1"/>
  <c r="H151"/>
  <c r="G158"/>
  <c r="G157" s="1"/>
  <c r="G151"/>
  <c r="I158"/>
  <c r="I157" s="1"/>
  <c r="I320" i="2"/>
  <c r="E155" i="1"/>
  <c r="K155" s="1"/>
  <c r="F117" i="2"/>
  <c r="K117" s="1"/>
  <c r="E158" i="1"/>
  <c r="E161"/>
  <c r="K161" s="1"/>
  <c r="E320" i="2"/>
  <c r="F140"/>
  <c r="K140" s="1"/>
  <c r="F55" i="1"/>
  <c r="K55" s="1"/>
  <c r="K320" i="2" l="1"/>
  <c r="K158" i="1"/>
  <c r="I152"/>
  <c r="I151" s="1"/>
  <c r="F152"/>
  <c r="F151" s="1"/>
  <c r="F112" i="2"/>
  <c r="F110" s="1"/>
  <c r="F52" i="1"/>
  <c r="K52" s="1"/>
  <c r="E152"/>
  <c r="E157"/>
  <c r="K157" s="1"/>
  <c r="E154"/>
  <c r="K154" s="1"/>
  <c r="F138" i="2"/>
  <c r="K138" s="1"/>
  <c r="G110"/>
  <c r="E160" i="1"/>
  <c r="K160" s="1"/>
  <c r="F56"/>
  <c r="K56" s="1"/>
  <c r="K152" l="1"/>
  <c r="F53"/>
  <c r="K53" s="1"/>
  <c r="F61"/>
  <c r="K61" s="1"/>
  <c r="F64"/>
  <c r="K64" s="1"/>
  <c r="E151"/>
  <c r="K151" s="1"/>
  <c r="F65" l="1"/>
  <c r="K65" s="1"/>
  <c r="F62"/>
  <c r="K62" s="1"/>
  <c r="F296" i="2" l="1"/>
  <c r="F140" i="1" s="1"/>
  <c r="G296" i="2"/>
  <c r="G140" i="1" s="1"/>
  <c r="E296" i="2"/>
  <c r="K296" l="1"/>
  <c r="E67"/>
  <c r="K67" s="1"/>
  <c r="E44"/>
  <c r="K44" s="1"/>
  <c r="E26"/>
  <c r="K26" s="1"/>
  <c r="E90" l="1"/>
  <c r="K90" s="1"/>
  <c r="E77"/>
  <c r="K77" s="1"/>
  <c r="E19" l="1"/>
  <c r="K19" s="1"/>
  <c r="E75"/>
  <c r="K75" s="1"/>
  <c r="G50" i="1" l="1"/>
  <c r="H50"/>
  <c r="I50"/>
  <c r="E112" i="2"/>
  <c r="K112" s="1"/>
  <c r="E308"/>
  <c r="E110" l="1"/>
  <c r="K110" s="1"/>
  <c r="E87"/>
  <c r="K87" s="1"/>
  <c r="E58"/>
  <c r="K58" s="1"/>
  <c r="E24"/>
  <c r="K24" s="1"/>
  <c r="E85" l="1"/>
  <c r="K85" s="1"/>
  <c r="E149" i="1"/>
  <c r="K149" s="1"/>
  <c r="G148"/>
  <c r="H148"/>
  <c r="I148"/>
  <c r="E148" l="1"/>
  <c r="F148"/>
  <c r="K148" l="1"/>
  <c r="E314" i="2"/>
  <c r="F314"/>
  <c r="G314"/>
  <c r="K314" l="1"/>
  <c r="E146" i="1"/>
  <c r="F308" i="2"/>
  <c r="G308"/>
  <c r="G146" i="1" s="1"/>
  <c r="H145"/>
  <c r="I145"/>
  <c r="F302" i="2"/>
  <c r="G302"/>
  <c r="G143" i="1" s="1"/>
  <c r="H142"/>
  <c r="I142"/>
  <c r="E302" i="2"/>
  <c r="E143" i="1" l="1"/>
  <c r="E142" s="1"/>
  <c r="K302" i="2"/>
  <c r="K308"/>
  <c r="F143" i="1"/>
  <c r="F142" s="1"/>
  <c r="F146"/>
  <c r="K146" s="1"/>
  <c r="G145"/>
  <c r="G142"/>
  <c r="E145"/>
  <c r="E98" i="2"/>
  <c r="K98" s="1"/>
  <c r="E50" i="1"/>
  <c r="K142" l="1"/>
  <c r="K143"/>
  <c r="F145"/>
  <c r="K145" s="1"/>
  <c r="E44"/>
  <c r="K44" s="1"/>
  <c r="E104" i="2"/>
  <c r="K104" s="1"/>
  <c r="F31" i="1" l="1"/>
  <c r="G31"/>
  <c r="E32"/>
  <c r="K32" s="1"/>
  <c r="E31" l="1"/>
  <c r="K31" s="1"/>
  <c r="G25"/>
  <c r="I25"/>
  <c r="E52" i="2"/>
  <c r="K52" s="1"/>
  <c r="F18"/>
  <c r="E34"/>
  <c r="K34" s="1"/>
  <c r="G16" l="1"/>
  <c r="E18"/>
  <c r="K18" s="1"/>
  <c r="F16"/>
  <c r="F22" i="1"/>
  <c r="I22"/>
  <c r="G22"/>
  <c r="E32" i="2"/>
  <c r="K32" s="1"/>
  <c r="H22" i="1"/>
  <c r="H25"/>
  <c r="F25"/>
  <c r="H19"/>
  <c r="E22" i="2"/>
  <c r="E40"/>
  <c r="K40" s="1"/>
  <c r="E64"/>
  <c r="K64" s="1"/>
  <c r="F50" i="1"/>
  <c r="K50" s="1"/>
  <c r="F49"/>
  <c r="G49"/>
  <c r="H49"/>
  <c r="I49"/>
  <c r="E49"/>
  <c r="E46"/>
  <c r="K49" l="1"/>
  <c r="E20"/>
  <c r="K20" s="1"/>
  <c r="K22" i="2"/>
  <c r="E16"/>
  <c r="K16" s="1"/>
  <c r="F19" i="1"/>
  <c r="G19"/>
  <c r="I19"/>
  <c r="E152" i="2"/>
  <c r="K152" s="1"/>
  <c r="E140" i="1" l="1"/>
  <c r="K140" s="1"/>
  <c r="F28" l="1"/>
  <c r="G28"/>
  <c r="H28"/>
  <c r="I28"/>
  <c r="E29"/>
  <c r="K29" s="1"/>
  <c r="E28" l="1"/>
  <c r="K28" s="1"/>
  <c r="E139" l="1"/>
  <c r="F139"/>
  <c r="G139"/>
  <c r="H139"/>
  <c r="I139" l="1"/>
  <c r="K139" s="1"/>
  <c r="H68" l="1"/>
  <c r="H47" l="1"/>
  <c r="H17" s="1"/>
  <c r="H46" l="1"/>
  <c r="F47"/>
  <c r="G47"/>
  <c r="I47"/>
  <c r="E47"/>
  <c r="K47" l="1"/>
  <c r="I46"/>
  <c r="E43"/>
  <c r="I68"/>
  <c r="I17" s="1"/>
  <c r="E35" l="1"/>
  <c r="K35" s="1"/>
  <c r="E41"/>
  <c r="K41" s="1"/>
  <c r="E23"/>
  <c r="K23" s="1"/>
  <c r="E38"/>
  <c r="K38" s="1"/>
  <c r="E26"/>
  <c r="K26" s="1"/>
  <c r="E25" l="1"/>
  <c r="K25" s="1"/>
  <c r="E22"/>
  <c r="K22" s="1"/>
  <c r="E34"/>
  <c r="E37"/>
  <c r="E19"/>
  <c r="K19" s="1"/>
  <c r="G68" l="1"/>
  <c r="G17" s="1"/>
  <c r="G46"/>
  <c r="I67"/>
  <c r="G67" l="1"/>
  <c r="H67"/>
  <c r="F68"/>
  <c r="F17" s="1"/>
  <c r="F67" l="1"/>
  <c r="K67" s="1"/>
  <c r="E40" l="1"/>
  <c r="E16" l="1"/>
  <c r="F46"/>
  <c r="K46" s="1"/>
  <c r="G43"/>
  <c r="H43"/>
  <c r="I43"/>
  <c r="F43"/>
  <c r="K43" l="1"/>
  <c r="M16"/>
  <c r="E68"/>
  <c r="K68" s="1"/>
  <c r="E17" l="1"/>
  <c r="K17" s="1"/>
  <c r="I40"/>
  <c r="G37"/>
  <c r="H37"/>
  <c r="I37"/>
  <c r="F37" l="1"/>
  <c r="K37" s="1"/>
  <c r="H40"/>
  <c r="I34"/>
  <c r="I16" l="1"/>
  <c r="Q16" s="1"/>
  <c r="F40"/>
  <c r="F34"/>
  <c r="H34"/>
  <c r="G34"/>
  <c r="K34" l="1"/>
  <c r="H16"/>
  <c r="P16" s="1"/>
  <c r="F16"/>
  <c r="G40"/>
  <c r="K40" s="1"/>
  <c r="N16" l="1"/>
  <c r="G16"/>
  <c r="O16" s="1"/>
  <c r="K16" l="1"/>
  <c r="R16" s="1"/>
</calcChain>
</file>

<file path=xl/sharedStrings.xml><?xml version="1.0" encoding="utf-8"?>
<sst xmlns="http://schemas.openxmlformats.org/spreadsheetml/2006/main" count="1403" uniqueCount="221">
  <si>
    <t>№ п/п</t>
  </si>
  <si>
    <t>Статус</t>
  </si>
  <si>
    <t>Главный распорядитель бюджетных средств</t>
  </si>
  <si>
    <t>Итого</t>
  </si>
  <si>
    <t>Расходы (тыс. рублей)</t>
  </si>
  <si>
    <t>Наименование муниципальной программы, мероприятия</t>
  </si>
  <si>
    <t>Всего</t>
  </si>
  <si>
    <t>Управление образования</t>
  </si>
  <si>
    <t>соисполнитель</t>
  </si>
  <si>
    <t>Отдельное мероприятие</t>
  </si>
  <si>
    <t>"Развитие системы дошкольного образования"</t>
  </si>
  <si>
    <t>"Реализация государственного стандарта общего образования"</t>
  </si>
  <si>
    <t>"Осуществление деятельности по опеке и попечительству"</t>
  </si>
  <si>
    <t>"Обеспечение создания условий для реализации муниципальной программы"</t>
  </si>
  <si>
    <t>-</t>
  </si>
  <si>
    <t>Источники финансирования</t>
  </si>
  <si>
    <t>федеральный бюджет</t>
  </si>
  <si>
    <t>областной бюджет</t>
  </si>
  <si>
    <t>местный бюджет</t>
  </si>
  <si>
    <t>государственные внебюджетные фонды Российской Федерации</t>
  </si>
  <si>
    <t>иные бюджетные источники</t>
  </si>
  <si>
    <t>"Субвенция местным бюджетам из областного бюджета на реализацию прав на получение общедоступного и бесплатного дошкольного образования в муниципальных дошкольных образовательных организациях"</t>
  </si>
  <si>
    <t>"Субсидия на выравнивание по налогу на имущество"</t>
  </si>
  <si>
    <t>Расходы на оплату труда</t>
  </si>
  <si>
    <t>прочие расходы</t>
  </si>
  <si>
    <t>"Субвенция местным бюджетам из областного бюджета по осуществлению деятельности по опеке и попечительству"</t>
  </si>
  <si>
    <t>"Компенсация платы, взымаемой с родителей"</t>
  </si>
  <si>
    <t>Возврат компенсации по родительской плате</t>
  </si>
  <si>
    <t>иные внебюджетные источники</t>
  </si>
  <si>
    <t>Субсидия на выравнивание по заработной плате</t>
  </si>
  <si>
    <t>Расходы (прогноз, факт), (тыс. рублей)</t>
  </si>
  <si>
    <t>Муниципальная программа</t>
  </si>
  <si>
    <t>Субсидия на выравнивание по коммунальным услугам</t>
  </si>
  <si>
    <t>Возврат субсидий, субвенций и иных межбюджетных трансфертов из бюджета муниципального района, использованных с нарушением и выявленных в результате проверок контрольных органов</t>
  </si>
  <si>
    <t>"Развитие системы дополнительного образования детей, выявление и поддержка одаренных детей"</t>
  </si>
  <si>
    <t>к Муниципальной программе</t>
  </si>
  <si>
    <t>"Развитие образования Омутнинского</t>
  </si>
  <si>
    <t>"Развитие образования</t>
  </si>
  <si>
    <t>Омутнинского района Кировской области"</t>
  </si>
  <si>
    <t>"Субвенция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образовательных организациях"</t>
  </si>
  <si>
    <t>"Субвенция местным бюджетам из областного бюджета по назначению и выплате ежемесечных денежных выплат на детей-сирот, оставшихся без попечения родителей, оставшихся под опекой, в приемной семье, и по начислению и выплате ежемесячного вознаграждения, причитающегося приемным родителям"</t>
  </si>
  <si>
    <t>"Субсидия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спортом"</t>
  </si>
  <si>
    <t>Ресурсное обеспечение реализации муниципальной программы за счет всех источников финансирования</t>
  </si>
  <si>
    <t>Расходы на реализацию муниципальной программы за счет средств бюджета Омутнинского района</t>
  </si>
  <si>
    <t>2023 год (прогноз)</t>
  </si>
  <si>
    <t>2024 год (прогноз)</t>
  </si>
  <si>
    <t>2025 год (прогноз)</t>
  </si>
  <si>
    <t>"Развитие образования Омутнинского района Кировской области" на 2021 - 2025 годы</t>
  </si>
  <si>
    <t>Приложение № 4</t>
  </si>
  <si>
    <t>"Организация отдыха детей в каникулярное время"</t>
  </si>
  <si>
    <t>"Формирование законопослушного поведения участников дорожного движения"</t>
  </si>
  <si>
    <t>"Организация предоставления общедоступного и бесплатного дошкольного, начального общего, основного общего и среднего общего образования по основным общеобразовательным программам"</t>
  </si>
  <si>
    <t>"Организация бесплатного горячего питания обучающихся, получающих начальное общее образование в муниципальных образовательных организациях"</t>
  </si>
  <si>
    <t>"Организация бесплатного двухразового питания обучающихся с ограниченными возможностями здоровья"</t>
  </si>
  <si>
    <t>"Обеспечение ежемесячной денежной выплаты по частичной компенсации расходов на оплату жилого помещения и коммунальных услуг, связанных с предоставлением отдельным категориям специалистов (за исключением совместителей) муниципальных образовательных организаций, работающим и прживающим в сельских населенных пунктах, поселках городского типа"</t>
  </si>
  <si>
    <t>"Обеспечение персонифицированного финансирования дополнительного образования детей"</t>
  </si>
  <si>
    <t>Приложение № 5</t>
  </si>
  <si>
    <t>от 30.11.2020 № 778</t>
  </si>
  <si>
    <t xml:space="preserve">2021 год  </t>
  </si>
  <si>
    <t>"Создание в общеобразовательных организациях, расположенных в сельской местности и малых городах, условий для занятий физической культурой и спортом"</t>
  </si>
  <si>
    <t>11.1</t>
  </si>
  <si>
    <t>11.2</t>
  </si>
  <si>
    <t>11.3</t>
  </si>
  <si>
    <t>11.4</t>
  </si>
  <si>
    <t>Мероприятие муниципальной программы</t>
  </si>
  <si>
    <t xml:space="preserve">«Ремонт спортивного зала муниципального казенного общеобразовательного учреждения средней общеобразовательной школы
№ 4 пгт Песковка Омутнинского района Кировской области»
</t>
  </si>
  <si>
    <t>«Ремонт спортивного зала муниципального казенного общеобразовательного учреждения средней общеобразовательной школы № 6 г. Омутнинска Кировской области»</t>
  </si>
  <si>
    <t>«Ремонт спортивного зала муниципального казенного общеобразовательного учреждения основной общеобразовательной школы
№ 7 г. Омутнинска Кировской области»</t>
  </si>
  <si>
    <t xml:space="preserve">«Ремонт спортивного зала муниципального казенного общеобразовательного учреждения средней общеобразовательной школы
№ 6 г. Омутнинска Кировской области»
</t>
  </si>
  <si>
    <t xml:space="preserve">«Ремонт спортивного зала муниципального казенного общеобразовательного учреждения основной общеобразовательной школы
№ 7 г. Омутнинска Кировской области»
</t>
  </si>
  <si>
    <t>Реализация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Точка роста" в рамках федерального проекта "Современная школа" национального проекта "Образование"</t>
  </si>
  <si>
    <t>17.1</t>
  </si>
  <si>
    <t>17.2</t>
  </si>
  <si>
    <t>17.3</t>
  </si>
  <si>
    <t>17.4</t>
  </si>
  <si>
    <t>17.5</t>
  </si>
  <si>
    <t>17.6</t>
  </si>
  <si>
    <t>17.7</t>
  </si>
  <si>
    <t>11.5</t>
  </si>
  <si>
    <t xml:space="preserve">«Ремонт спортивного зала муниципального казенного общеобразовательного учреждения средней общеобразовательной школы
№ 2 с углубленным изучением отдельных предметов пгт Восточный Омутнинского района Кировской области»(в здании по адресу пгт Восточный, ул. 30лет Победы, д. 4)
</t>
  </si>
  <si>
    <t xml:space="preserve">«Ремонт спортивного зала муниципального казенного общеобразовательного учреждения средней общеобразовательной школы
№ 2 с углубленным изучением отдельных предметов пгт Восточный Омутнинского района Кировской области»    (в здании по адресу пгт Восточный, ул. Пионерская,  д. 2)
</t>
  </si>
  <si>
    <t xml:space="preserve"> </t>
  </si>
  <si>
    <t xml:space="preserve">«Ремонт спортивного зала муниципального казенного общеобразовательного учреждения средней общеобразовательной школы
№ 2 с углубленным изучением отдельных предметов пгт Восточный Омутнинского района Кировской области»              (в здании по адресу                 пгт Восточный, ул. Пионерская,  д. 2)
</t>
  </si>
  <si>
    <t xml:space="preserve">«Ремонт спортивного зала муниципального казенного общеобразовательного учреждения средней общеобразовательной школы
№ 2 с углубленным изучением отдельных предметов пгт Восточный Омутнинского района Кировской области»            (в здании по адресу                    пгт Восточный, ул. 30 лет Победы, д. 4)
</t>
  </si>
  <si>
    <t>12.1</t>
  </si>
  <si>
    <t>12.2</t>
  </si>
  <si>
    <t>18.</t>
  </si>
  <si>
    <t>"Обеспечение профессионального развития педагогических работников и управленческих кадров"</t>
  </si>
  <si>
    <t>"Обеспечение ежемесячной денежной выплаты по возмещению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от 14.10.2013 № 320-ЗО «Об образовании в Кировской области"</t>
  </si>
  <si>
    <t>"Обеспечение ежемесячной денежной выплаты по возмещению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прjживающим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от 14.10.2013 № 320-ЗО «Об образовании в Кировской области"</t>
  </si>
  <si>
    <t>ОТД.МЕРОПРИЯТИЕ:"Обеспечение ежемесячной денежной выплаты по возмещению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от 14.10.2013 № 320-ЗО «Об образовании в Кировской области"</t>
  </si>
  <si>
    <t>ОТДЕЛЬНОЕ МЕРОПРИЯТИЕ:Реализация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Точка роста" в рамках федерального проекта "Современная школа" национального проекта "Образование"</t>
  </si>
  <si>
    <t xml:space="preserve">«Ремонт спортивного зала муниципального казенного общеобразовательного учреждения средней общеобразовательной школы
№ 2 с углубленным изучением отдельных предметов пгт Восточный Омутнинского района Кировской области» 
</t>
  </si>
  <si>
    <t>ОТД.МЕРОПРИЯТИЕ:"Реализация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организациях: МКОУ СОШ № 2 г. Омутнин-ска, МКОУ ООШ № 7 г. Омутнинска, МКОУ СОШ № 4 пгт. Песковка, МКОУ СОШ № 2 с УИОП  пгт Восточный Омутнин-ского района, МКОУ СОШ пос. Черная Холуница, МКОУ СОШ с. Залазна, МКОУ СОШ № 10 пос. Белореченск, МКОУ ООШ д. Ежово Омутнинского района, МКОУ СОШ п. Лесные Поляны, МКДОУ детский сад  № 8 "Колокольчик"г. Омутнинска, МКДОУ детский сад № 10 "Теремок" г. Омутнинска"</t>
  </si>
  <si>
    <t>ОТДЕЛЬНОЕ мероприятие:"Обеспечение ежемесячной денежной выплаты по частичной компенсации расходов на оплату жилого помещения и коммунальных услуг, связанных с предоставлением отдельным категориям специалистов (за исключением совместителей) муниципальных образовательных организаций, работающим и прживающим в сельских населенных пунктах, поселках городского типа"</t>
  </si>
  <si>
    <t>ОТДЕЛЬНОЕ меропр:"Реализация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муниципальном казенном дошкольном образовательном учреждении детский сад № 10 "Теремок"                        г. Омутнинска Кировской области"</t>
  </si>
  <si>
    <t>ОТДЕЛЬНОЕ меропр:"Реализация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муниципальном казенном дошкольном образовательном учреждении детский сад № 8 "Колокольчик" г.Омутнинска Кировской области"</t>
  </si>
  <si>
    <t>ОТДЕЛЬНОЕ МЕРОПР,:"Обеспечение выплат ежемесячного денежного вознаграждения за классное руководство педагогическим работникам муниципальных образовательных организаций, реализующих образовательные программы начальног общего, основного общего и среднего общего образования, в том числе адаптированные образовательные программы"</t>
  </si>
  <si>
    <r>
      <t xml:space="preserve">МЕРОПР.МП:Реализация мероприятий по подготовке образовательного пространства в  муниципальном казенном образовательном учреждении средняя общеобразовательная школа с углубленным изучением отдельных предметов </t>
    </r>
    <r>
      <rPr>
        <b/>
        <sz val="10"/>
        <color rgb="FF000000"/>
        <rFont val="Times New Roman"/>
        <family val="1"/>
        <charset val="204"/>
      </rPr>
      <t>№ 2 п. Восточный</t>
    </r>
    <r>
      <rPr>
        <sz val="10"/>
        <color rgb="FF000000"/>
        <rFont val="Times New Roman"/>
        <family val="1"/>
        <charset val="204"/>
      </rPr>
      <t xml:space="preserve"> Омутнинского района Кировской области</t>
    </r>
    <r>
      <rPr>
        <sz val="10"/>
        <color theme="1"/>
        <rFont val="Times New Roman"/>
        <family val="1"/>
        <charset val="204"/>
      </rPr>
      <t xml:space="preserve">, </t>
    </r>
    <r>
      <rPr>
        <sz val="10"/>
        <color rgb="FF000000"/>
        <rFont val="Times New Roman"/>
        <family val="1"/>
        <charset val="204"/>
      </rPr>
      <t>на базе которого ...</t>
    </r>
  </si>
  <si>
    <r>
      <t xml:space="preserve">МЕРОПРИЯТИЕ МП:Реализация мероприятий по подготовке образовательного пространства в  муниципальном казенном образовательном учреждении средняя общеобразовательная школа </t>
    </r>
    <r>
      <rPr>
        <b/>
        <sz val="10"/>
        <color rgb="FF000000"/>
        <rFont val="Times New Roman"/>
        <family val="1"/>
        <charset val="204"/>
      </rPr>
      <t xml:space="preserve">№ 2 г. Омутнинска </t>
    </r>
    <r>
      <rPr>
        <sz val="10"/>
        <color rgb="FF000000"/>
        <rFont val="Times New Roman"/>
        <family val="1"/>
        <charset val="204"/>
      </rPr>
      <t>Кировской области</t>
    </r>
    <r>
      <rPr>
        <sz val="10"/>
        <color theme="1"/>
        <rFont val="Times New Roman"/>
        <family val="1"/>
        <charset val="204"/>
      </rPr>
      <t xml:space="preserve">, </t>
    </r>
    <r>
      <rPr>
        <sz val="10"/>
        <color rgb="FF000000"/>
        <rFont val="Times New Roman"/>
        <family val="1"/>
        <charset val="204"/>
      </rPr>
      <t>на базе которого реализуются мероприятия по подготовке образовательного пространства и создается центр образования естественно-научной и технологической направленности...</t>
    </r>
  </si>
  <si>
    <r>
      <t xml:space="preserve">МЕРОПРИЯТИЕ МП:Реализация мероприятий по подготовке образовательного пространства в  муниципальном казенном образовательном учреждении учреждения средняя общеобразовательная </t>
    </r>
    <r>
      <rPr>
        <b/>
        <sz val="10"/>
        <color rgb="FF000000"/>
        <rFont val="Times New Roman"/>
        <family val="1"/>
        <charset val="204"/>
      </rPr>
      <t xml:space="preserve">школа № 6 г. Омутнинска </t>
    </r>
    <r>
      <rPr>
        <sz val="10"/>
        <color rgb="FF000000"/>
        <rFont val="Times New Roman"/>
        <family val="1"/>
        <charset val="204"/>
      </rPr>
      <t>Кировской области, на базе которого реализуются мероприятия по подготовке образовательного пространства и создается центр образования .....</t>
    </r>
  </si>
  <si>
    <r>
      <t xml:space="preserve">МЕРОПРИЯТИЕ МП:Реализация мероприятий по подготовке образовательного пространства в  муниципальном казенном образовательном учреждении учреждения средняя общеобразовательная </t>
    </r>
    <r>
      <rPr>
        <b/>
        <sz val="10"/>
        <color rgb="FF000000"/>
        <rFont val="Times New Roman"/>
        <family val="1"/>
        <charset val="204"/>
      </rPr>
      <t>школа № 10 п. Белореченск</t>
    </r>
    <r>
      <rPr>
        <sz val="10"/>
        <color rgb="FF000000"/>
        <rFont val="Times New Roman"/>
        <family val="1"/>
        <charset val="204"/>
      </rPr>
      <t xml:space="preserve"> Омутнинского района  Кировской области, на базе которого реализуются мероприятия по подготовке образовательного пространства и создается центр образования естественно-научной и .....</t>
    </r>
  </si>
  <si>
    <r>
      <t xml:space="preserve">МЕРОПРИЯТИЕ МП:Реализация мероприятий по подготовке образовательного пространства в  муниципальном казенном образовательном учреждении учреждения средняя общеобразовательная </t>
    </r>
    <r>
      <rPr>
        <b/>
        <sz val="10"/>
        <color rgb="FF000000"/>
        <rFont val="Times New Roman"/>
        <family val="1"/>
        <charset val="204"/>
      </rPr>
      <t xml:space="preserve">школа № 4 пгт. Песковка </t>
    </r>
    <r>
      <rPr>
        <sz val="10"/>
        <color rgb="FF000000"/>
        <rFont val="Times New Roman"/>
        <family val="1"/>
        <charset val="204"/>
      </rPr>
      <t>Кировской области, на базе которого реализуются мероприятия по подготовке образовательного пространства и создается центр образования естественно-научной и технологической .....</t>
    </r>
  </si>
  <si>
    <r>
      <t>МЕРОПРИЯТИЕ МП:Реализация мероприятий по подготовке образовательного пространства в  муниципальном казенном образовательном учреждении учреждения основная общеобразовательная</t>
    </r>
    <r>
      <rPr>
        <b/>
        <sz val="10"/>
        <color rgb="FF000000"/>
        <rFont val="Times New Roman"/>
        <family val="1"/>
        <charset val="204"/>
      </rPr>
      <t xml:space="preserve"> школа № 7 г. Омутнинска</t>
    </r>
    <r>
      <rPr>
        <sz val="10"/>
        <color rgb="FF000000"/>
        <rFont val="Times New Roman"/>
        <family val="1"/>
        <charset val="204"/>
      </rPr>
      <t xml:space="preserve"> Кировской области, на базе которого реализуются мероприятия по подготовке образовательного пространства и создается центр образования ...</t>
    </r>
  </si>
  <si>
    <r>
      <t xml:space="preserve">Реализация мероприятий по подготовке образовательного пространства в  муниципальном казенном образовательном учреждении учреждения основная общеобразовательная </t>
    </r>
    <r>
      <rPr>
        <b/>
        <sz val="10"/>
        <color rgb="FF000000"/>
        <rFont val="Times New Roman"/>
        <family val="1"/>
        <charset val="204"/>
      </rPr>
      <t xml:space="preserve">школа п. Черная Холуница </t>
    </r>
    <r>
      <rPr>
        <sz val="10"/>
        <color rgb="FF000000"/>
        <rFont val="Times New Roman"/>
        <family val="1"/>
        <charset val="204"/>
      </rPr>
      <t>Омутнинского района Кировской области, на базе которого реализуются мероприятия по подготовке образовательного пространства и создается центр образования ...</t>
    </r>
  </si>
  <si>
    <t>19.</t>
  </si>
  <si>
    <t>"Организация питания в муниципальных образовательных организациях, реализующих образовательную программу дошкольного образования"</t>
  </si>
  <si>
    <t>20</t>
  </si>
  <si>
    <t>"Субвенция на выполнение передаваемых полномочий по начислению и выплате компенсации за работу по подготовке и проведению ГИА"</t>
  </si>
  <si>
    <t>21</t>
  </si>
  <si>
    <t>22</t>
  </si>
  <si>
    <t>23</t>
  </si>
  <si>
    <t>12.3</t>
  </si>
  <si>
    <t>"Реализация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муниципальном казенном образовательном учреждении средней общеобразовательной школе № 2 г. Омутнинска Кировской области"</t>
  </si>
  <si>
    <t>17.8</t>
  </si>
  <si>
    <t>17.9</t>
  </si>
  <si>
    <t>17.10</t>
  </si>
  <si>
    <t>"Обеспечение безопасности муниципальных общеобразовательных организаций Кировской области"</t>
  </si>
  <si>
    <t>"Приобретение новогодних подарков обучающимся, получающим начальное общее образование в муниципальных образовательных организациях Кировской области"</t>
  </si>
  <si>
    <t>17.11</t>
  </si>
  <si>
    <t>"Финансовое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организациях"</t>
  </si>
  <si>
    <t>12.4</t>
  </si>
  <si>
    <t>12.5</t>
  </si>
  <si>
    <t>12.6</t>
  </si>
  <si>
    <t>12.7</t>
  </si>
  <si>
    <t>12.8</t>
  </si>
  <si>
    <t>12.9</t>
  </si>
  <si>
    <t>"Реализация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 (приведение в соответствие с требованиями к антитеррористической защищенности объектов (территорий), в муниципальном казенном общеобразовательном учреждении средней общеобразовательной школе № 2 г. Омутнинска Кировской области"</t>
  </si>
  <si>
    <t>"Реализация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 (приведение в соответствие с требованиями к антитеррористической защищенности объектов (территорий), в муниципальном казенном дошкольном образовательном учреждении детский сад "Снежинка" п. Восточный  Омутнинского района Кировской области"</t>
  </si>
  <si>
    <t>"Реализация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 (приведение в соответствие с требованиями к антитеррористической защищенности объектов (территорий), в муниципальном казенном дошкольном образовательном учреждении детский сад № 16 "Малыш" г. Омутнинска Кировской области"</t>
  </si>
  <si>
    <t>"Реализация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 (приведение в соответствие с требованиями к антитеррористической защищенности объектов (территорий), в муниципальном казенном дошкольном образовательном учреждении детский сад № 17 "Чебурашка" г. Омутнинска Кировской области"</t>
  </si>
  <si>
    <t>"Реализация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муниципальном казенном общеобразовательном учреждении основной общеобразовательной школы № 7 г. Омутнинска Кировской области"</t>
  </si>
  <si>
    <t>24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</si>
  <si>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</si>
  <si>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12.10</t>
  </si>
  <si>
    <t>12.11</t>
  </si>
  <si>
    <t>"Реализация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 (приведение в соответствие с требованиями к антитеррористической защищенности объектов (территорий), в муниципальном казенном дошкольном образовательном учреждении детский сад № 10 "Теремок" г. Омутнинска Кировской области"</t>
  </si>
  <si>
    <t>"Реализация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организациях"</t>
  </si>
  <si>
    <t>"Реализация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МКДОУ д/с № 8 "Колокольчик"                            г. Омутнинска"</t>
  </si>
  <si>
    <t xml:space="preserve">2022 год </t>
  </si>
  <si>
    <t xml:space="preserve">              ____________________</t>
  </si>
  <si>
    <t>______________</t>
  </si>
  <si>
    <t>2026 год (прогноз)</t>
  </si>
  <si>
    <t>"Обеспечение выплат ежемесячного денежного вознаграждения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образовательные программы"</t>
  </si>
  <si>
    <t>12.12</t>
  </si>
  <si>
    <t>12.13</t>
  </si>
  <si>
    <t>12.14</t>
  </si>
  <si>
    <t>12.15</t>
  </si>
  <si>
    <t>12.16</t>
  </si>
  <si>
    <t>12.17</t>
  </si>
  <si>
    <t>12.18</t>
  </si>
  <si>
    <t>12.20</t>
  </si>
  <si>
    <t>12.21</t>
  </si>
  <si>
    <t>"Реализация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 (приведение в соответствие с требованиями к антитеррористической защищенности объектов (территорий), в муниципальном казенном образовательном учреждении средней общеобразовательной школы д. Котчиха Омутнинского района Кировской области"</t>
  </si>
  <si>
    <t>12.22</t>
  </si>
  <si>
    <t>12.23</t>
  </si>
  <si>
    <t>2022 год</t>
  </si>
  <si>
    <t>12.19</t>
  </si>
  <si>
    <t>Приложение № 7</t>
  </si>
  <si>
    <t xml:space="preserve">к постановлению администрации муниципального образования Омутнинский муниципальный район Кировской области 
от     № </t>
  </si>
  <si>
    <t>района Кировской области" на 2021-2026 годы</t>
  </si>
  <si>
    <t>Приложение № 8</t>
  </si>
  <si>
    <t>на 2021-2026 годы от 30.11.2020 № 778</t>
  </si>
  <si>
    <t>"Реализация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 (приведение в соответствие с требованиями к антитеррористической защищенности объектов (территорий), в муниципальном казенном общеобразовательном учреждении средней общеобразовательной школе №4 пгт ПесковкаОмутнинского района Кировской области"</t>
  </si>
  <si>
    <t>"Реализация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 (приведение в соответствие с требованиями к антитеррористической защищенности объектов (территорий), в муниципальном казенном общеобразовательном учреждении средней общеобразовательной школе п. Лесные Поляны Омутнинского района Кировской области"</t>
  </si>
  <si>
    <t>"Реализация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 (приведение в соответствие с требованиями к антитеррористической защищенности объектов (территорий), в муниципальном казенном общеобразовательном учреждении средней общеобразовательной школе пос. Черная Холуница Омутнинского района Кировской области"</t>
  </si>
  <si>
    <t>"Реализация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 (приведение в соответствие с требованиями к антитеррористической защищенности объектов (территорий), в муниципальном казенном общеобразовательном учреждении средней общеобразовательной школе №10 пос. Белореченск Омутнинского района Кировской области"</t>
  </si>
  <si>
    <t>"Реализация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 (приведение в соответствие с требованиями к антитеррористической защищенности объектов (территорий), в муниципальном казенном общеобразовательном учреждении средней общеобразовательной школе с. Залазна Омутнинского района Кировской области"</t>
  </si>
  <si>
    <t>"Реализация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 (приведение в соответствие с требованиями к антитеррористической защищенности объектов (территорий), в муниципальном казенном общеобразовательном учреждении средней общеобразовательной школе д. Ежово Омутнинского района Кировской области"</t>
  </si>
  <si>
    <t>"Реализация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 (приведение в соответствие с требованиями к антитеррористической защищенности объектов (территорий), в муниципальном казенном дошкольном образовательном учреждении детском саду № 3 "Сказка" п. Восточный Омутнинского района Кировской области"</t>
  </si>
  <si>
    <t>"Реализация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 (приведение в соответствие с требованиями к антитеррористической защищенности объектов (территорий), в муниципальном казенном дошкольном образовательном учреждении детском саду № 14 "Солнышко" г. Омутнинска Кировской области"</t>
  </si>
  <si>
    <t>"Реализация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 (приведение в соответствие с требованиями к антитеррористической защищенности объектов (территорий), в муниципальном казенном общеобразовательном учреждении средней общеобразовательной школе №2 с углубленным изучением отдельных предметов пгт Восточный Омутнинского района Кировской области"</t>
  </si>
  <si>
    <t>"Реализация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 (приведение в соответствие с требованиями к антитеррористической защищенности объектов (территорий), в муниципальном казенном дошкольном образовательном учреждении детском саду № 5 "Родничок" п. Песковка Омутнинского района Кировской области"</t>
  </si>
  <si>
    <t>"Реализация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 (приведение в соответствие с требованиями к антитеррористической защищенности объектов (территорий), в муниципальном казенном общеобразовательном учреждении средней общеобразовательной школе пос. Котчиха Омутнинского района Кировской области"</t>
  </si>
  <si>
    <r>
      <t>Реализация мероприятий по подготовке образовательного пространства в  муниципальном казенном образовательном учреждении средней общеобразовательной школе с углубленным изучением отдельных предметов № 2 пгт Восточный Омутнинского района Кировской области</t>
    </r>
    <r>
      <rPr>
        <sz val="10"/>
        <color theme="1"/>
        <rFont val="Times New Roman"/>
        <family val="1"/>
        <charset val="204"/>
      </rPr>
      <t xml:space="preserve">, </t>
    </r>
    <r>
      <rPr>
        <sz val="10"/>
        <color rgb="FF000000"/>
        <rFont val="Times New Roman"/>
        <family val="1"/>
        <charset val="204"/>
      </rPr>
      <t>на базе которого реализуются мероприятия по подготовке образовательного пространства и создается центр образования естественно-научной и технологической направленности «Точка роста» в рамках федерального проекта «Современная школа» национального проекта «Образование»</t>
    </r>
  </si>
  <si>
    <t>Реализация мероприятий по подготовке образовательного пространства в  муниципальном казенном образовательном учреждении средней общеобразовательной школе № 6 г. Омутнинска Кировской области, на базе которого реализуются мероприятия по подготовке образовательного пространства и создается центр образования естественно-научной и технологической направленности «Точка роста» в рамках федерального проекта «Современная школа» национального проекта «Образование»</t>
  </si>
  <si>
    <t>Реализация мероприятий по подготовке образовательного пространства в  муниципальном казенном общеобразовательном учреждении средней общеобразовательной школе № 4 пгт Песковка Омутнинского района Кировской области, на базе которого реализуются мероприятия по подготовке образовательного пространства и создается центр образования естественно-научной и технологической направленности «Точка роста» в рамках федерального проекта «Современная школа» национального проекта «Образование»</t>
  </si>
  <si>
    <t>Реализация мероприятий по подготовке образовательного пространства в  муниципальном казенном общеобразовательном учреждении средней общеобразовательной школе № 10 пос. Белореченск Омутнинского района  Кировской области, на базе которого реализуются мероприятия по подготовке образовательного пространства и создается центр образования естественно-научной и технологической направленности «Точка роста» в рамках федерального проекта «Современная школа» национального проекта «Образование»</t>
  </si>
  <si>
    <t>Реализация мероприятий по подготовке образовательного пространства в  муниципальном казенном общеобразовательном учреждении основной общеобразовательной школе № 7 г. Омутнинска Кировской области, на базе которого реализуются мероприятия по подготовке образовательного пространства и создается центр образования естественно-научной и технологической направленности «Точка роста» в рамках федерального проекта «Современная школа» национального проекта «Образование»</t>
  </si>
  <si>
    <t>Реализация мероприятий по подготовке образовательного пространства в  муниципальном казенном общеобразовательном учреждении основной общеобразовательной школе пос. Черная Холуница Омутнинского района Кировской области, на базе которого реализуются мероприятия по подготовке образовательного пространства и создается центр образования естественно-научной и технологической направленности «Точка роста» в рамках федерального проекта «Современная школа» национального проекта «Образование»</t>
  </si>
  <si>
    <t>Реализация мероприятий по подготовке образовательного пространства в  муниципальном казенном общеобразовательном учреждении средней общеобразовательной школе с. Залазна Омутнинского района Кировской области, на базе которого реализуются мероприятия по подготовке образовательного пространства и создается центр образования естественно-научной и технологической направленности «Точка роста» в рамках федерального проекта «Современная школа» национального проекта «Образование»</t>
  </si>
  <si>
    <t>Реализация мероприятий по подготовке образовательного пространства в  муниципальном казенном общеобразовательном учреждении средней общеобразовательной школе п. Лесные Поляны Омутнинского района Кировской области, на базе которого реализуются мероприятия по подготовке образовательного пространства и создается центр образования естественно-научной и технологической направленности «Точка роста» в рамках федерального проекта «Современная школа» национального проекта «Образование»</t>
  </si>
  <si>
    <t>Реализация мероприятий по подготовке образовательного пространства в  муниципальном казенном общеобразовательном учреждении основной общеобразовательной школе д. Ежово Омутнинского района Кировской области, на базе которого реализуются мероприятия по подготовке образовательного пространства и создается центр образования естественно-научной и технологической направленности «Точка роста» в рамках федерального проекта «Современная школа» национального проекта «Образование»</t>
  </si>
  <si>
    <t>Реализация мероприятий по подготовке образовательного пространства в  муниципальном казенном общеобразовательном учреждении основной общеобразовательной школе пос. Котчиха Омутнинского района Кировской области, на базе которого реализуются мероприятия по подготовке образовательного пространства и создается центр образования естественно-научной и технологической направленности «Точка роста» в рамках федерального проекта «Современная школа» национального проекта «Образование»</t>
  </si>
  <si>
    <t>"Предоставление бесплатного горячего питания детям участников специальной военной операции"</t>
  </si>
  <si>
    <r>
      <t>Реализация мероприятий по подготовке образовательного пространства в  муниципальном казенном общеобразовательном учреждении средней общеобразовательной школе № 2 г. Омутнинска Кировской области</t>
    </r>
    <r>
      <rPr>
        <sz val="10"/>
        <color theme="1"/>
        <rFont val="Times New Roman"/>
        <family val="1"/>
        <charset val="204"/>
      </rPr>
      <t xml:space="preserve">, </t>
    </r>
    <r>
      <rPr>
        <sz val="10"/>
        <color rgb="FF000000"/>
        <rFont val="Times New Roman"/>
        <family val="1"/>
        <charset val="204"/>
      </rPr>
      <t>на базе которого реализуются мероприятия по подготовке образовательного пространства и создается центр образования естественно-научной и технологической направленности «Точка роста» в рамках федерального проекта «Современная школа» национального проекта «Образование»</t>
    </r>
  </si>
  <si>
    <t>"Реализация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муниципальном казенном дошкольном образовательном учреждении детском саду № 8 "Колокольчик" г.Омутнинска Кировской области"</t>
  </si>
  <si>
    <t>"Реализация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муниципальном казенном дошкольном образовательном учреждении детском саду № 10 "Теремок" г. Омутнинска Кировской области"</t>
  </si>
  <si>
    <t>"Реализация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 в муниципальном казенном дошкольном образовательном учреждении детском саду № 19 "Сказка" г. Омутнинска Кировской области"</t>
  </si>
  <si>
    <t>"Реализация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 (приведение в соответствие с требованиями к антитеррористической защищенности объектов (территорий), в муниципальном казенном дошкольном образовательном учреждении детском саду № 19 "Сказка" г. Омутнинска Кировской области"</t>
  </si>
  <si>
    <t>"Реализация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 (приведение в соответствие с требованиями к антитеррористической защищенности объектов (территорий), в муниципальном казенном дошкольном образовательном учреждении детском саду № 8 "Колокольчик" г.Омутнинска Кировской области"</t>
  </si>
  <si>
    <t>Реализация мероприятий по подготовке образовательного пространства в  муниципальном казенном образовательном учреждении средней общеобразовательной школе с углубленным изучением отдельных предметов № 2 пгт Восточный Омутнинского района Кировской области, на базе которого реализуются мероприятия по подготовке образовательного пространства и создается центр образования естественно-научной и технологической направленности «Точка роста» в рамках федерального проекта «Современная школа» национального проекта «Образование»</t>
  </si>
  <si>
    <t>Реализация мероприятий по подготовке образовательного пространства в  муниципальном казенном образовательном учреждении средней общеобразовательной школе № 2 г. Омутнинска Кировской области, на базе которого реализуются мероприятия по подготовке образовательного пространства и создается центр образования естественно-научной и технологической направленности «Точка роста» в рамках федерального проекта «Современная школа» национального проекта «Образование»</t>
  </si>
  <si>
    <t>Реализация мероприятий по подготовке образовательного пространства в  муниципальном казенном образовательном учреждении средней общеобразовательной школе № 10 пос. Белореченск Омутнинского района  Кировской области, на базе которого реализуются мероприятия по подготовке образовательного пространства и создается центр образования естественно-научной и технологической направленности «Точка роста» в рамках федерального проекта «Современная школа» национального проекта «Образование»</t>
  </si>
  <si>
    <t>Реализация мероприятий по подготовке образовательного пространства в  муниципальном казенном образовательном учреждении средней общеобразовательной школе № 4 пгт Песковка Омутнинского района  Кировской области, на базе которого реализуются мероприятия по подготовке образовательного пространства и создается центр образования естественно-научной и технологической направленности «Точка роста» в рамках федерального проекта «Современная школа» национального проекта «Образование»</t>
  </si>
  <si>
    <t>Реализация мероприятий по подготовке образовательного пространства в  муниципальном казенном образовательном учреждении основной общеобразовательной школе № 7г. Омутнинска Кировской области, на базе которого реализуются мероприятия по подготовке образовательного пространства и создается центр образования естественно-научной и технологической направленности «Точка роста» в рамках федерального проекта «Современная школа» национального проекта «Образование»</t>
  </si>
  <si>
    <t>Реализация мероприятий по подготовке образовательного пространства в  муниципальном казенном образовательном учреждении основной общеобразовательной школе пос. Черная Холуница Омутнинского района  Кировской области, на базе которого реализуются мероприятия по подготовке образовательного пространства и создается центр образования естественно-научной и технологической направленности «Точка роста» в рамках федерального проекта «Современная школа» национального проекта «Образование»</t>
  </si>
  <si>
    <t>Реализация мероприятий по подготовке образовательного пространства в  муниципальном казенном образовательном учреждении средней общеобразовательной школе с. Залазна Омутнинского района Кировской области, на базе которого реализуются мероприятия по подготовке образовательного пространства и создается центр образования естественно-научной и технологической направленности «Точка роста» в рамках федерального проекта «Современная школа» национального проекта «Образование»</t>
  </si>
  <si>
    <t>Реализация мероприятий по подготовке образовательного пространства в  муниципальном казенном образовательном учреждении средней общеобразовательной школе  п. Лесные Поляны Омутнинского района Кировской области, на базе которого реализуются мероприятия по подготовке образовательного пространства и создается центр образования естественно-научной и технологической направленности «Точка роста» в рамках федерального проекта «Современная школа» национального проекта «Образование»</t>
  </si>
  <si>
    <t>Реализация мероприятий по подготовке образовательного пространства в  муниципальном казенном образовательном учреждении основной общеобразовательной школе пос. Котчиха Омутнинского района Кировской области, на базе которого реализуются мероприятия по подготовке образовательного пространства и создается центр образования естественно-научной и технологической направленности «Точка роста» в рамках федерального проекта «Современная школа» национального проекта «Образование»</t>
  </si>
  <si>
    <t>Реализация мероприятий по подготовке образовательного пространства в  муниципальном казенном образовательном учреждении основной общеобразовательной школе д. Ежово Омутнинского района Кировской области, на базе которого реализуются мероприятия по подготовке образовательного пространства и создается центр образования естественно-научной и технологической направленности «Точка роста» в рамках федерального проекта «Современная школа» национального проекта «Образование»</t>
  </si>
  <si>
    <t>"Проведение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организациях"</t>
  </si>
  <si>
    <t>"Реализация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 (приведение в соответствие с требованиями к антитеррористической защищенности объектов (территорий), в муниципальном казенном дошкольном образовательном учреждении детском саду № 5 "Родничок" п. ПесковкаОмутнинского района Кировской области"</t>
  </si>
  <si>
    <t>"Реализация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 (приведение в соответствие с требованиями к антитеррористической защищенности объектов (территорий), в муниципальном казенном образовательном учреждении средней общеобразовательной школе №2 с углубленным изучением отдельных предметов пгт Восточный Омутнинского района Кировской области"</t>
  </si>
  <si>
    <t>"Реализация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 (приведение в соответствие с требованиями к антитеррористической защищенности объектов (территорий), в муниципальном казенном дошкольном образовательном учреждении детском саду № 3 "Сказка" п. ВосточныйОмутнинского района Кировской области"</t>
  </si>
  <si>
    <t>"Реализация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 (приведение в соответствие с требованиями к антитеррористической защищенности объектов (территорий), в муниципальном казенном образовательном учреждении основной общеобразовательной школе д. Ежово Омутнинского района Кировской области"</t>
  </si>
  <si>
    <t>"Реализация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 (приведение в соответствие с требованиями к антитеррористической защищенности объектов (территорий), в муниципальном казенном образовательном учреждении средней общеобразовательной школе с. Залазна Омутнинского района Кировской области"</t>
  </si>
  <si>
    <t>"Реализация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 (приведение в соответствие с требованиями к антитеррористической защищенности объектов (территорий), в муниципальном казенном образовательном учреждении основной общеобразовательной школе пос. Черная Холуница Омутнинского района Кировской области"</t>
  </si>
  <si>
    <t>"Реализация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 (приведение в соответствие с требованиями к антитеррористической защищенности объектов (территорий), в муниципальном казенном образовательном учреждении средней общеобразовательной школе №10 пос. Белореченск Омутнинского района Кировской области"</t>
  </si>
  <si>
    <t>"Реализация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 (приведение в соответствие с требованиями к антитеррористической защищенности объектов (территорий), в муниципальном казенном образовательном учреждении средней общеобразовательной школе п. Лесные ПоляныОмутнинского района Кировской области"</t>
  </si>
  <si>
    <t>"Реализация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 (приведение в соответствие с требованиями к антитеррористической защищенности объектов (территорий), в муниципальном казенном образовательном учреждении средней общеобразовательной школе №4 пгт ПесковкаОмутнинского района Кировской области"</t>
  </si>
  <si>
    <t>"Реализация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 (приведение в соответствие с требованиями к антитеррористической защищенности объектов (территорий), в муниципальном казенном дошкольном образовательном учреждении детском саду № 10 "Теремок" г. Омутнинска Кировской области"</t>
  </si>
  <si>
    <t>"Реализация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муниципальном казенном общеобразовательном учреждении основной общеобразовательной школе № 7 г. Омутнинска Кировской области"</t>
  </si>
  <si>
    <t>"Реализация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 (приведение в соответствие с требованиями к антитеррористической защищенности объектов (территорий), в муниципальном казенном дошкольном образовательном учреждении детском саду  № 19 "Сказка" г. Омутнинска Кировской области"</t>
  </si>
  <si>
    <t>"Реализация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муниципальном казенном дошкольном образовательном учреждении детском саду № 19 "Сказка" г. Омутнинска Кировской области"</t>
  </si>
  <si>
    <t>"Реализация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 (приведение в соответствие с требованиями к антитеррористической защищенности объектов (территорий), в муниципальном казенном дошкольном образовательном учреждении детском саду № 17 "Чебурашка" г. Омутнинска Кировской области"</t>
  </si>
  <si>
    <t>"Реализация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 (приведение в соответствие с требованиями к антитеррористической защищенности объектов (территорий), в муниципальном казенном дошкольном образовательном учреждении детском саду № 16 "Малыш" г. Омутнинска Кировской области"</t>
  </si>
  <si>
    <t>"Реализация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 (приведение в соответствие с требованиями к антитеррористической защищенности объектов (территорий), в муниципальном казенном дошкольном образовательном учреждении детском саду "Снежинка" п. Восточный  Омутнинского района Кировской области"</t>
  </si>
  <si>
    <t>"Реализация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муниципальном казенном дошкольном образовательном учреждении детском саду № 10 "Теремок"                                   г. Омутнинска Кировской области"</t>
  </si>
  <si>
    <t>"Развитие образования Омутнинского района Кировской области" на 2021 - 2026 годы</t>
  </si>
  <si>
    <r>
      <t xml:space="preserve">к постановлению администрации муниципального образования Омутнинский муниципальный район Кировской области
от 20.11.2023 </t>
    </r>
    <r>
      <rPr>
        <sz val="11"/>
        <rFont val="Times New Roman"/>
        <family val="1"/>
        <charset val="204"/>
      </rPr>
      <t>№ 814</t>
    </r>
  </si>
</sst>
</file>

<file path=xl/styles.xml><?xml version="1.0" encoding="utf-8"?>
<styleSheet xmlns="http://schemas.openxmlformats.org/spreadsheetml/2006/main">
  <numFmts count="5">
    <numFmt numFmtId="164" formatCode="0.000"/>
    <numFmt numFmtId="165" formatCode="0.0"/>
    <numFmt numFmtId="166" formatCode="#,##0.000"/>
    <numFmt numFmtId="167" formatCode="_-* #,##0.000\ _₽_-;\-* #,##0.000\ _₽_-;_-* &quot;-&quot;???\ _₽_-;_-@_-"/>
    <numFmt numFmtId="168" formatCode="#,##0.000_ ;\-#,##0.000\ "/>
  </numFmts>
  <fonts count="1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2">
    <xf numFmtId="0" fontId="0" fillId="0" borderId="0" xfId="0"/>
    <xf numFmtId="165" fontId="1" fillId="0" borderId="0" xfId="0" applyNumberFormat="1" applyFont="1" applyFill="1"/>
    <xf numFmtId="164" fontId="1" fillId="0" borderId="0" xfId="0" applyNumberFormat="1" applyFont="1" applyFill="1"/>
    <xf numFmtId="166" fontId="1" fillId="0" borderId="0" xfId="0" applyNumberFormat="1" applyFont="1" applyFill="1"/>
    <xf numFmtId="164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0" xfId="0" applyFont="1" applyFill="1"/>
    <xf numFmtId="16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/>
    </xf>
    <xf numFmtId="0" fontId="1" fillId="0" borderId="0" xfId="0" applyFont="1" applyFill="1" applyProtection="1">
      <protection locked="0"/>
    </xf>
    <xf numFmtId="0" fontId="6" fillId="0" borderId="0" xfId="0" applyFont="1"/>
    <xf numFmtId="167" fontId="2" fillId="0" borderId="1" xfId="0" applyNumberFormat="1" applyFont="1" applyFill="1" applyBorder="1" applyAlignment="1">
      <alignment horizontal="right" shrinkToFit="1"/>
    </xf>
    <xf numFmtId="167" fontId="1" fillId="0" borderId="1" xfId="0" applyNumberFormat="1" applyFont="1" applyFill="1" applyBorder="1" applyAlignment="1">
      <alignment horizontal="right" shrinkToFit="1"/>
    </xf>
    <xf numFmtId="167" fontId="1" fillId="0" borderId="1" xfId="0" applyNumberFormat="1" applyFont="1" applyFill="1" applyBorder="1" applyAlignment="1">
      <alignment horizontal="right" vertical="top" shrinkToFit="1"/>
    </xf>
    <xf numFmtId="167" fontId="2" fillId="0" borderId="1" xfId="0" applyNumberFormat="1" applyFont="1" applyFill="1" applyBorder="1" applyAlignment="1">
      <alignment horizontal="right"/>
    </xf>
    <xf numFmtId="167" fontId="1" fillId="0" borderId="1" xfId="0" applyNumberFormat="1" applyFont="1" applyFill="1" applyBorder="1" applyAlignment="1">
      <alignment horizontal="right"/>
    </xf>
    <xf numFmtId="167" fontId="1" fillId="0" borderId="1" xfId="0" applyNumberFormat="1" applyFont="1" applyFill="1" applyBorder="1" applyAlignment="1">
      <alignment horizontal="right" vertical="top"/>
    </xf>
    <xf numFmtId="0" fontId="1" fillId="0" borderId="0" xfId="0" applyFont="1" applyFill="1" applyAlignment="1">
      <alignment horizontal="left"/>
    </xf>
    <xf numFmtId="167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left" vertical="center" wrapText="1"/>
    </xf>
    <xf numFmtId="167" fontId="1" fillId="0" borderId="1" xfId="0" applyNumberFormat="1" applyFont="1" applyFill="1" applyBorder="1" applyAlignment="1">
      <alignment horizontal="right" vertical="center" shrinkToFit="1"/>
    </xf>
    <xf numFmtId="167" fontId="2" fillId="0" borderId="1" xfId="0" applyNumberFormat="1" applyFont="1" applyFill="1" applyBorder="1" applyAlignment="1">
      <alignment horizontal="right" vertical="center" shrinkToFit="1"/>
    </xf>
    <xf numFmtId="0" fontId="2" fillId="0" borderId="1" xfId="0" applyFont="1" applyFill="1" applyBorder="1" applyAlignment="1">
      <alignment horizontal="left" vertical="center" wrapText="1"/>
    </xf>
    <xf numFmtId="167" fontId="1" fillId="2" borderId="1" xfId="0" applyNumberFormat="1" applyFont="1" applyFill="1" applyBorder="1" applyAlignment="1">
      <alignment horizontal="right" vertical="top" shrinkToFit="1"/>
    </xf>
    <xf numFmtId="167" fontId="1" fillId="2" borderId="1" xfId="0" applyNumberFormat="1" applyFont="1" applyFill="1" applyBorder="1" applyAlignment="1">
      <alignment horizontal="right" shrinkToFit="1"/>
    </xf>
    <xf numFmtId="167" fontId="2" fillId="2" borderId="1" xfId="0" applyNumberFormat="1" applyFont="1" applyFill="1" applyBorder="1" applyAlignment="1">
      <alignment horizontal="right" shrinkToFit="1"/>
    </xf>
    <xf numFmtId="0" fontId="1" fillId="0" borderId="0" xfId="0" applyFont="1" applyFill="1" applyAlignment="1" applyProtection="1">
      <protection locked="0"/>
    </xf>
    <xf numFmtId="165" fontId="1" fillId="0" borderId="1" xfId="0" applyNumberFormat="1" applyFont="1" applyFill="1" applyBorder="1"/>
    <xf numFmtId="164" fontId="1" fillId="0" borderId="1" xfId="0" applyNumberFormat="1" applyFont="1" applyFill="1" applyBorder="1"/>
    <xf numFmtId="167" fontId="1" fillId="0" borderId="1" xfId="0" applyNumberFormat="1" applyFont="1" applyFill="1" applyBorder="1" applyAlignment="1">
      <alignment horizontal="center" shrinkToFit="1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left" vertical="top" wrapText="1"/>
    </xf>
    <xf numFmtId="0" fontId="2" fillId="0" borderId="0" xfId="0" applyFont="1" applyFill="1"/>
    <xf numFmtId="164" fontId="1" fillId="0" borderId="9" xfId="0" applyNumberFormat="1" applyFont="1" applyFill="1" applyBorder="1"/>
    <xf numFmtId="166" fontId="1" fillId="0" borderId="1" xfId="0" applyNumberFormat="1" applyFont="1" applyFill="1" applyBorder="1"/>
    <xf numFmtId="0" fontId="4" fillId="0" borderId="0" xfId="0" applyFont="1" applyFill="1" applyAlignment="1"/>
    <xf numFmtId="0" fontId="12" fillId="0" borderId="1" xfId="0" applyFont="1" applyFill="1" applyBorder="1" applyAlignment="1">
      <alignment horizontal="left" vertical="top" wrapText="1"/>
    </xf>
    <xf numFmtId="167" fontId="1" fillId="0" borderId="2" xfId="0" applyNumberFormat="1" applyFont="1" applyFill="1" applyBorder="1" applyAlignment="1">
      <alignment horizontal="right" vertical="top" shrinkToFit="1"/>
    </xf>
    <xf numFmtId="167" fontId="1" fillId="0" borderId="1" xfId="0" applyNumberFormat="1" applyFont="1" applyFill="1" applyBorder="1" applyAlignment="1">
      <alignment vertical="top"/>
    </xf>
    <xf numFmtId="166" fontId="1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vertical="top"/>
    </xf>
    <xf numFmtId="167" fontId="1" fillId="0" borderId="0" xfId="0" applyNumberFormat="1" applyFont="1" applyFill="1"/>
    <xf numFmtId="0" fontId="1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 applyProtection="1">
      <alignment horizontal="left"/>
      <protection locked="0"/>
    </xf>
    <xf numFmtId="0" fontId="2" fillId="0" borderId="1" xfId="0" applyFont="1" applyFill="1" applyBorder="1" applyAlignment="1">
      <alignment horizontal="left" vertical="top" wrapText="1"/>
    </xf>
    <xf numFmtId="164" fontId="5" fillId="0" borderId="0" xfId="0" applyNumberFormat="1" applyFont="1" applyFill="1"/>
    <xf numFmtId="164" fontId="5" fillId="0" borderId="1" xfId="0" applyNumberFormat="1" applyFont="1" applyFill="1" applyBorder="1" applyAlignment="1">
      <alignment horizontal="center" vertical="center" wrapText="1"/>
    </xf>
    <xf numFmtId="167" fontId="14" fillId="0" borderId="1" xfId="0" applyNumberFormat="1" applyFont="1" applyFill="1" applyBorder="1" applyAlignment="1">
      <alignment horizontal="right" shrinkToFit="1"/>
    </xf>
    <xf numFmtId="167" fontId="5" fillId="0" borderId="1" xfId="0" applyNumberFormat="1" applyFont="1" applyFill="1" applyBorder="1" applyAlignment="1">
      <alignment horizontal="right" shrinkToFit="1"/>
    </xf>
    <xf numFmtId="167" fontId="5" fillId="0" borderId="1" xfId="0" applyNumberFormat="1" applyFont="1" applyFill="1" applyBorder="1" applyAlignment="1">
      <alignment horizontal="right" vertical="top" shrinkToFit="1"/>
    </xf>
    <xf numFmtId="166" fontId="1" fillId="0" borderId="1" xfId="0" applyNumberFormat="1" applyFont="1" applyFill="1" applyBorder="1" applyAlignment="1">
      <alignment horizontal="right" shrinkToFit="1"/>
    </xf>
    <xf numFmtId="166" fontId="5" fillId="0" borderId="1" xfId="0" applyNumberFormat="1" applyFont="1" applyFill="1" applyBorder="1" applyAlignment="1">
      <alignment horizontal="right" shrinkToFit="1"/>
    </xf>
    <xf numFmtId="167" fontId="5" fillId="0" borderId="1" xfId="0" applyNumberFormat="1" applyFont="1" applyFill="1" applyBorder="1" applyAlignment="1">
      <alignment horizontal="right" vertical="center" shrinkToFit="1"/>
    </xf>
    <xf numFmtId="166" fontId="5" fillId="0" borderId="1" xfId="0" applyNumberFormat="1" applyFont="1" applyFill="1" applyBorder="1"/>
    <xf numFmtId="167" fontId="5" fillId="0" borderId="1" xfId="0" applyNumberFormat="1" applyFont="1" applyFill="1" applyBorder="1" applyAlignment="1">
      <alignment horizontal="center" shrinkToFit="1"/>
    </xf>
    <xf numFmtId="166" fontId="1" fillId="0" borderId="1" xfId="0" applyNumberFormat="1" applyFont="1" applyFill="1" applyBorder="1" applyAlignment="1">
      <alignment horizontal="right" vertical="center" shrinkToFit="1"/>
    </xf>
    <xf numFmtId="165" fontId="5" fillId="0" borderId="1" xfId="0" applyNumberFormat="1" applyFont="1" applyFill="1" applyBorder="1"/>
    <xf numFmtId="164" fontId="5" fillId="0" borderId="1" xfId="0" applyNumberFormat="1" applyFont="1" applyFill="1" applyBorder="1"/>
    <xf numFmtId="168" fontId="5" fillId="0" borderId="1" xfId="0" applyNumberFormat="1" applyFont="1" applyFill="1" applyBorder="1" applyAlignment="1">
      <alignment horizontal="right" shrinkToFit="1"/>
    </xf>
    <xf numFmtId="0" fontId="1" fillId="0" borderId="2" xfId="0" applyFont="1" applyFill="1" applyBorder="1" applyAlignment="1">
      <alignment horizontal="center" vertical="top"/>
    </xf>
    <xf numFmtId="0" fontId="1" fillId="0" borderId="3" xfId="0" applyFont="1" applyFill="1" applyBorder="1" applyAlignment="1">
      <alignment horizontal="center" vertical="top"/>
    </xf>
    <xf numFmtId="0" fontId="1" fillId="0" borderId="4" xfId="0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left" vertical="top" wrapText="1"/>
    </xf>
    <xf numFmtId="0" fontId="1" fillId="0" borderId="0" xfId="0" applyFont="1" applyFill="1" applyAlignment="1" applyProtection="1">
      <alignment horizontal="left" wrapText="1"/>
      <protection locked="0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 applyProtection="1">
      <alignment horizontal="left"/>
      <protection locked="0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4" fillId="0" borderId="0" xfId="0" applyFont="1" applyFill="1" applyAlignment="1" applyProtection="1">
      <alignment horizontal="center"/>
      <protection locked="0"/>
    </xf>
    <xf numFmtId="0" fontId="5" fillId="0" borderId="2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49" fontId="1" fillId="0" borderId="2" xfId="0" applyNumberFormat="1" applyFont="1" applyFill="1" applyBorder="1" applyAlignment="1">
      <alignment horizontal="center" vertical="top"/>
    </xf>
    <xf numFmtId="49" fontId="1" fillId="0" borderId="3" xfId="0" applyNumberFormat="1" applyFont="1" applyFill="1" applyBorder="1" applyAlignment="1">
      <alignment horizontal="center" vertical="top"/>
    </xf>
    <xf numFmtId="49" fontId="1" fillId="0" borderId="4" xfId="0" applyNumberFormat="1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left" vertical="top" wrapText="1"/>
    </xf>
    <xf numFmtId="49" fontId="1" fillId="0" borderId="2" xfId="0" applyNumberFormat="1" applyFont="1" applyFill="1" applyBorder="1" applyAlignment="1">
      <alignment horizontal="left" vertical="top"/>
    </xf>
    <xf numFmtId="49" fontId="1" fillId="0" borderId="3" xfId="0" applyNumberFormat="1" applyFont="1" applyFill="1" applyBorder="1" applyAlignment="1">
      <alignment horizontal="left" vertical="top"/>
    </xf>
    <xf numFmtId="49" fontId="1" fillId="0" borderId="4" xfId="0" applyNumberFormat="1" applyFont="1" applyFill="1" applyBorder="1" applyAlignment="1">
      <alignment horizontal="left" vertical="top"/>
    </xf>
    <xf numFmtId="49" fontId="1" fillId="0" borderId="1" xfId="0" applyNumberFormat="1" applyFont="1" applyFill="1" applyBorder="1" applyAlignment="1">
      <alignment horizontal="center" vertical="top"/>
    </xf>
    <xf numFmtId="0" fontId="7" fillId="0" borderId="2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/>
    </xf>
    <xf numFmtId="0" fontId="4" fillId="0" borderId="0" xfId="0" applyFont="1" applyFill="1" applyAlignment="1">
      <alignment horizontal="center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wrapText="1"/>
    </xf>
    <xf numFmtId="0" fontId="1" fillId="0" borderId="2" xfId="0" applyFont="1" applyFill="1" applyBorder="1" applyAlignment="1">
      <alignment horizontal="left" vertical="top"/>
    </xf>
    <xf numFmtId="0" fontId="1" fillId="0" borderId="3" xfId="0" applyFont="1" applyFill="1" applyBorder="1" applyAlignment="1">
      <alignment horizontal="left" vertical="top"/>
    </xf>
    <xf numFmtId="0" fontId="1" fillId="0" borderId="4" xfId="0" applyFont="1" applyFill="1" applyBorder="1" applyAlignment="1">
      <alignment horizontal="left" vertical="top"/>
    </xf>
    <xf numFmtId="0" fontId="5" fillId="0" borderId="5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top"/>
    </xf>
    <xf numFmtId="0" fontId="9" fillId="0" borderId="2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0" fontId="9" fillId="0" borderId="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/>
    </xf>
    <xf numFmtId="0" fontId="2" fillId="0" borderId="3" xfId="0" applyFont="1" applyFill="1" applyBorder="1" applyAlignment="1">
      <alignment horizontal="left" vertical="top"/>
    </xf>
    <xf numFmtId="0" fontId="2" fillId="0" borderId="4" xfId="0" applyFont="1" applyFill="1" applyBorder="1" applyAlignment="1">
      <alignment horizontal="left" vertical="top"/>
    </xf>
    <xf numFmtId="49" fontId="2" fillId="0" borderId="2" xfId="0" applyNumberFormat="1" applyFont="1" applyFill="1" applyBorder="1" applyAlignment="1">
      <alignment horizontal="center" vertical="top"/>
    </xf>
    <xf numFmtId="49" fontId="2" fillId="0" borderId="3" xfId="0" applyNumberFormat="1" applyFont="1" applyFill="1" applyBorder="1" applyAlignment="1">
      <alignment horizontal="center" vertical="top"/>
    </xf>
    <xf numFmtId="49" fontId="2" fillId="0" borderId="4" xfId="0" applyNumberFormat="1" applyFont="1" applyFill="1" applyBorder="1" applyAlignment="1">
      <alignment horizontal="center" vertical="top"/>
    </xf>
    <xf numFmtId="0" fontId="13" fillId="0" borderId="5" xfId="0" applyFont="1" applyFill="1" applyBorder="1" applyAlignment="1">
      <alignment horizontal="left" vertical="top" wrapText="1"/>
    </xf>
    <xf numFmtId="0" fontId="13" fillId="0" borderId="7" xfId="0" applyFont="1" applyFill="1" applyBorder="1" applyAlignment="1">
      <alignment horizontal="left" vertical="top" wrapText="1"/>
    </xf>
    <xf numFmtId="0" fontId="13" fillId="0" borderId="6" xfId="0" applyFont="1" applyFill="1" applyBorder="1" applyAlignment="1">
      <alignment horizontal="left" vertical="top" wrapText="1"/>
    </xf>
    <xf numFmtId="0" fontId="13" fillId="0" borderId="8" xfId="0" applyFont="1" applyFill="1" applyBorder="1" applyAlignment="1">
      <alignment horizontal="left" vertical="top" wrapText="1"/>
    </xf>
    <xf numFmtId="0" fontId="13" fillId="0" borderId="10" xfId="0" applyFont="1" applyFill="1" applyBorder="1" applyAlignment="1">
      <alignment horizontal="left" vertical="top" wrapText="1"/>
    </xf>
    <xf numFmtId="0" fontId="13" fillId="0" borderId="11" xfId="0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left" vertical="top"/>
    </xf>
    <xf numFmtId="49" fontId="2" fillId="0" borderId="3" xfId="0" applyNumberFormat="1" applyFont="1" applyFill="1" applyBorder="1" applyAlignment="1">
      <alignment horizontal="left" vertical="top"/>
    </xf>
    <xf numFmtId="49" fontId="2" fillId="0" borderId="4" xfId="0" applyNumberFormat="1" applyFont="1" applyFill="1" applyBorder="1" applyAlignment="1">
      <alignment horizontal="left" vertical="top"/>
    </xf>
    <xf numFmtId="0" fontId="9" fillId="0" borderId="5" xfId="0" applyFont="1" applyFill="1" applyBorder="1" applyAlignment="1">
      <alignment horizontal="left" vertical="top" wrapText="1"/>
    </xf>
    <xf numFmtId="0" fontId="9" fillId="0" borderId="7" xfId="0" applyFont="1" applyFill="1" applyBorder="1" applyAlignment="1">
      <alignment horizontal="left" vertical="top" wrapText="1"/>
    </xf>
    <xf numFmtId="0" fontId="9" fillId="0" borderId="6" xfId="0" applyFont="1" applyFill="1" applyBorder="1" applyAlignment="1">
      <alignment horizontal="left" vertical="top" wrapText="1"/>
    </xf>
    <xf numFmtId="0" fontId="9" fillId="0" borderId="8" xfId="0" applyFont="1" applyFill="1" applyBorder="1" applyAlignment="1">
      <alignment horizontal="left" vertical="top" wrapText="1"/>
    </xf>
    <xf numFmtId="0" fontId="9" fillId="0" borderId="10" xfId="0" applyFont="1" applyFill="1" applyBorder="1" applyAlignment="1">
      <alignment horizontal="left" vertical="top" wrapText="1"/>
    </xf>
    <xf numFmtId="0" fontId="9" fillId="0" borderId="11" xfId="0" applyFont="1" applyFill="1" applyBorder="1" applyAlignment="1">
      <alignment horizontal="left" vertical="top" wrapText="1"/>
    </xf>
    <xf numFmtId="0" fontId="8" fillId="0" borderId="5" xfId="0" applyFont="1" applyFill="1" applyBorder="1" applyAlignment="1">
      <alignment horizontal="left" vertical="top" wrapText="1"/>
    </xf>
    <xf numFmtId="0" fontId="8" fillId="0" borderId="7" xfId="0" applyFont="1" applyFill="1" applyBorder="1" applyAlignment="1">
      <alignment horizontal="left" vertical="top" wrapText="1"/>
    </xf>
    <xf numFmtId="0" fontId="8" fillId="0" borderId="6" xfId="0" applyFont="1" applyFill="1" applyBorder="1" applyAlignment="1">
      <alignment horizontal="left" vertical="top" wrapText="1"/>
    </xf>
    <xf numFmtId="0" fontId="8" fillId="0" borderId="8" xfId="0" applyFont="1" applyFill="1" applyBorder="1" applyAlignment="1">
      <alignment horizontal="left" vertical="top" wrapText="1"/>
    </xf>
    <xf numFmtId="0" fontId="8" fillId="0" borderId="10" xfId="0" applyFont="1" applyFill="1" applyBorder="1" applyAlignment="1">
      <alignment horizontal="left" vertical="top" wrapText="1"/>
    </xf>
    <xf numFmtId="0" fontId="8" fillId="0" borderId="11" xfId="0" applyFont="1" applyFill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7" fillId="0" borderId="10" xfId="0" applyFont="1" applyBorder="1" applyAlignment="1">
      <alignment horizontal="left" vertical="top" wrapText="1"/>
    </xf>
    <xf numFmtId="0" fontId="7" fillId="0" borderId="11" xfId="0" applyFont="1" applyBorder="1" applyAlignment="1">
      <alignment horizontal="left" vertical="top" wrapText="1"/>
    </xf>
    <xf numFmtId="0" fontId="11" fillId="0" borderId="5" xfId="0" applyFont="1" applyFill="1" applyBorder="1" applyAlignment="1">
      <alignment horizontal="left" vertical="top" wrapText="1"/>
    </xf>
    <xf numFmtId="0" fontId="11" fillId="0" borderId="7" xfId="0" applyFont="1" applyFill="1" applyBorder="1" applyAlignment="1">
      <alignment horizontal="left" vertical="top" wrapText="1"/>
    </xf>
    <xf numFmtId="0" fontId="11" fillId="0" borderId="6" xfId="0" applyFont="1" applyFill="1" applyBorder="1" applyAlignment="1">
      <alignment horizontal="left" vertical="top" wrapText="1"/>
    </xf>
    <xf numFmtId="0" fontId="11" fillId="0" borderId="8" xfId="0" applyFont="1" applyFill="1" applyBorder="1" applyAlignment="1">
      <alignment horizontal="left" vertical="top" wrapText="1"/>
    </xf>
    <xf numFmtId="0" fontId="11" fillId="0" borderId="10" xfId="0" applyFont="1" applyFill="1" applyBorder="1" applyAlignment="1">
      <alignment horizontal="left" vertical="top" wrapText="1"/>
    </xf>
    <xf numFmtId="0" fontId="11" fillId="0" borderId="11" xfId="0" applyFont="1" applyFill="1" applyBorder="1" applyAlignment="1">
      <alignment horizontal="left" vertical="top" wrapText="1"/>
    </xf>
    <xf numFmtId="49" fontId="2" fillId="0" borderId="7" xfId="0" applyNumberFormat="1" applyFont="1" applyFill="1" applyBorder="1" applyAlignment="1">
      <alignment horizontal="center" vertical="top"/>
    </xf>
    <xf numFmtId="49" fontId="2" fillId="0" borderId="8" xfId="0" applyNumberFormat="1" applyFont="1" applyFill="1" applyBorder="1" applyAlignment="1">
      <alignment horizontal="center" vertical="top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R209"/>
  <sheetViews>
    <sheetView view="pageBreakPreview" topLeftCell="A13" zoomScale="70" zoomScaleNormal="80" zoomScaleSheetLayoutView="70" workbookViewId="0">
      <selection activeCell="C22" sqref="C22:C24"/>
    </sheetView>
  </sheetViews>
  <sheetFormatPr defaultRowHeight="15"/>
  <cols>
    <col min="1" max="1" width="5.5703125" style="6" customWidth="1"/>
    <col min="2" max="2" width="25.5703125" style="6" customWidth="1"/>
    <col min="3" max="3" width="28.85546875" style="6" customWidth="1"/>
    <col min="4" max="10" width="16.7109375" style="6" customWidth="1"/>
    <col min="11" max="11" width="18.7109375" style="6" customWidth="1"/>
    <col min="12" max="13" width="9.140625" style="6"/>
    <col min="14" max="14" width="11.85546875" style="6" customWidth="1"/>
    <col min="15" max="17" width="9.140625" style="6"/>
    <col min="18" max="18" width="11.140625" style="6" customWidth="1"/>
    <col min="19" max="16384" width="9.140625" style="6"/>
  </cols>
  <sheetData>
    <row r="1" spans="1:18">
      <c r="H1" s="10" t="s">
        <v>158</v>
      </c>
    </row>
    <row r="2" spans="1:18" ht="63" customHeight="1">
      <c r="H2" s="74" t="s">
        <v>159</v>
      </c>
      <c r="I2" s="74"/>
      <c r="J2" s="74"/>
      <c r="K2" s="74"/>
    </row>
    <row r="4" spans="1:18">
      <c r="A4" s="10"/>
      <c r="B4" s="10"/>
      <c r="C4" s="10"/>
      <c r="D4" s="10"/>
      <c r="E4" s="10"/>
      <c r="F4" s="10"/>
      <c r="G4" s="10"/>
      <c r="H4" s="76" t="s">
        <v>48</v>
      </c>
      <c r="I4" s="76"/>
      <c r="J4" s="46"/>
    </row>
    <row r="5" spans="1:18">
      <c r="A5" s="10"/>
      <c r="B5" s="10"/>
      <c r="C5" s="10"/>
      <c r="D5" s="10"/>
      <c r="E5" s="10"/>
      <c r="F5" s="10"/>
      <c r="G5" s="10"/>
      <c r="H5" s="10" t="s">
        <v>35</v>
      </c>
      <c r="I5" s="10"/>
      <c r="J5" s="10"/>
    </row>
    <row r="6" spans="1:18">
      <c r="A6" s="10"/>
      <c r="B6" s="10"/>
      <c r="C6" s="10"/>
      <c r="D6" s="10"/>
      <c r="E6" s="10"/>
      <c r="F6" s="10"/>
      <c r="G6" s="10"/>
      <c r="H6" s="10" t="s">
        <v>36</v>
      </c>
      <c r="I6" s="10"/>
      <c r="J6" s="10"/>
    </row>
    <row r="7" spans="1:18">
      <c r="A7" s="10"/>
      <c r="B7" s="10"/>
      <c r="C7" s="10"/>
      <c r="D7" s="10"/>
      <c r="E7" s="10"/>
      <c r="F7" s="10"/>
      <c r="G7" s="10"/>
      <c r="H7" s="10" t="s">
        <v>160</v>
      </c>
      <c r="I7" s="10"/>
      <c r="J7" s="10"/>
    </row>
    <row r="8" spans="1:18">
      <c r="A8" s="10"/>
      <c r="B8" s="10"/>
      <c r="C8" s="10"/>
      <c r="D8" s="10"/>
      <c r="E8" s="10"/>
      <c r="F8" s="10"/>
      <c r="G8" s="10"/>
      <c r="H8" s="27" t="s">
        <v>57</v>
      </c>
      <c r="I8" s="27"/>
      <c r="J8" s="27"/>
    </row>
    <row r="9" spans="1:18">
      <c r="A9" s="10"/>
      <c r="B9" s="10"/>
      <c r="C9" s="10"/>
      <c r="D9" s="10"/>
      <c r="E9" s="10"/>
      <c r="F9" s="10"/>
      <c r="G9" s="10"/>
      <c r="H9" s="46"/>
      <c r="I9" s="46"/>
      <c r="J9" s="46"/>
    </row>
    <row r="10" spans="1:18">
      <c r="A10" s="10"/>
      <c r="B10" s="10"/>
      <c r="C10" s="10"/>
      <c r="D10" s="10"/>
      <c r="E10" s="10"/>
      <c r="F10" s="10"/>
      <c r="G10" s="10"/>
      <c r="H10" s="10"/>
      <c r="I10" s="10"/>
      <c r="J10" s="10"/>
    </row>
    <row r="11" spans="1:18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</row>
    <row r="12" spans="1:18" ht="18.75">
      <c r="A12" s="79" t="s">
        <v>43</v>
      </c>
      <c r="B12" s="79"/>
      <c r="C12" s="79"/>
      <c r="D12" s="79"/>
      <c r="E12" s="79"/>
      <c r="F12" s="79"/>
      <c r="G12" s="79"/>
      <c r="H12" s="79"/>
      <c r="I12" s="79"/>
      <c r="J12" s="79"/>
      <c r="K12" s="79"/>
    </row>
    <row r="13" spans="1:18" ht="29.25" customHeight="1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</row>
    <row r="14" spans="1:18">
      <c r="A14" s="75" t="s">
        <v>0</v>
      </c>
      <c r="B14" s="78" t="s">
        <v>1</v>
      </c>
      <c r="C14" s="75" t="s">
        <v>5</v>
      </c>
      <c r="D14" s="75" t="s">
        <v>2</v>
      </c>
      <c r="E14" s="77" t="s">
        <v>4</v>
      </c>
      <c r="F14" s="77"/>
      <c r="G14" s="77"/>
      <c r="H14" s="77"/>
      <c r="I14" s="77"/>
      <c r="J14" s="77"/>
      <c r="K14" s="77"/>
    </row>
    <row r="15" spans="1:18" ht="43.5" customHeight="1">
      <c r="A15" s="75"/>
      <c r="B15" s="78"/>
      <c r="C15" s="75"/>
      <c r="D15" s="75"/>
      <c r="E15" s="45" t="s">
        <v>58</v>
      </c>
      <c r="F15" s="45" t="s">
        <v>156</v>
      </c>
      <c r="G15" s="45" t="s">
        <v>44</v>
      </c>
      <c r="H15" s="45" t="s">
        <v>45</v>
      </c>
      <c r="I15" s="45" t="s">
        <v>46</v>
      </c>
      <c r="J15" s="45" t="s">
        <v>142</v>
      </c>
      <c r="K15" s="9" t="s">
        <v>3</v>
      </c>
    </row>
    <row r="16" spans="1:18" ht="20.25" customHeight="1">
      <c r="A16" s="70"/>
      <c r="B16" s="70" t="s">
        <v>31</v>
      </c>
      <c r="C16" s="70" t="s">
        <v>219</v>
      </c>
      <c r="D16" s="43" t="s">
        <v>6</v>
      </c>
      <c r="E16" s="15">
        <f>E19+E22+E25+E34+E37+E40+E43+E46+E67+E28+E49+E139+E31+E142+E145+E148+E151</f>
        <v>553197.70900000003</v>
      </c>
      <c r="F16" s="15">
        <f>F19+F22+F25+F34+F37+F40+F43+F46+F67+F28+F49+F139+F31+F142+F145+F148+F151+F190+F193+F196+F199+F202</f>
        <v>621298.147</v>
      </c>
      <c r="G16" s="15">
        <f>G19+G22+G25+G34+G37+G40+G43+G46+G67+G28+G49+G139+G31+G142+G145+G148+G151+G190+G193+G196+G199+G202+G205</f>
        <v>670607.72400000016</v>
      </c>
      <c r="H16" s="15">
        <f>H19+H22+H25+H34+H37+H40+H43+H46+H67+H28+H49+H139+H31+H142+H145+H148+H151+H190+H193+H196+H199+H202+H205</f>
        <v>579823.49999999988</v>
      </c>
      <c r="I16" s="15">
        <f>I19+I22+I25+I34+I37+I40+I43+I46+I67+I28+I49+I139+I31+I142+I145+I148+I151+I190+I193+I196+I199+I202+I205</f>
        <v>570689.1</v>
      </c>
      <c r="J16" s="15">
        <f>J19+J22+J25+J34+J37+J40+J43+J46+J67+J28+J49+J139+J31+J142+J145+J148+J151+J190+J193+J196+J199+J202+J205</f>
        <v>570689.1</v>
      </c>
      <c r="K16" s="15">
        <f>SUM(E16:J16)</f>
        <v>3566305.2800000003</v>
      </c>
      <c r="M16" s="42">
        <f>'Прил №5'!E16-'Прил № 4'!E16</f>
        <v>0</v>
      </c>
      <c r="N16" s="42">
        <f>'Прил №5'!F16-'Прил № 4'!F16</f>
        <v>0</v>
      </c>
      <c r="O16" s="42">
        <f>'Прил №5'!G16-'Прил № 4'!G16</f>
        <v>0</v>
      </c>
      <c r="P16" s="42">
        <f>'Прил №5'!H16-'Прил № 4'!H16</f>
        <v>0</v>
      </c>
      <c r="Q16" s="42">
        <f>'Прил №5'!I16-'Прил № 4'!I16</f>
        <v>0</v>
      </c>
      <c r="R16" s="42">
        <f>'Прил №5'!K16-'Прил № 4'!K16</f>
        <v>0</v>
      </c>
    </row>
    <row r="17" spans="1:11" ht="30">
      <c r="A17" s="70"/>
      <c r="B17" s="70"/>
      <c r="C17" s="70"/>
      <c r="D17" s="43" t="s">
        <v>7</v>
      </c>
      <c r="E17" s="16">
        <f>E20+E23+E26+E35+E38+E41+E44+E47+E68+E50+E140+E29+E32+E143+E146+E149+E152+E191+E194+E197+E200+E203</f>
        <v>553197.70900000003</v>
      </c>
      <c r="F17" s="16">
        <f>F20+F23+F26+F35+F38+F41+F44+F47+F68+F29+F50+F140+F32+F143+F146+F149+F152+F191+F194+F197+F200+F203</f>
        <v>621298.147</v>
      </c>
      <c r="G17" s="16">
        <f>G20+G23+G26+G35+G38+G41+G44+G47+G68+G29+G50+G140+G32+G143+G146+G149+G152+G191+G194+G197+G200+G203+G205</f>
        <v>670607.72400000016</v>
      </c>
      <c r="H17" s="16">
        <f>H20+H23+H26+H35+H38+H41+H44+H47+H68+H29+H50+H140+H32+H143+H146+H149+H152+H191+H194+H197+H200+H203+H205</f>
        <v>579823.49999999988</v>
      </c>
      <c r="I17" s="16">
        <f>I20+I23+I26+I35+I38+I41+I44+I47+I68+I29+I50+I140+I32+I143+I146+I149+I152+I191+I194+I197+I200+I203+I205</f>
        <v>570689.1</v>
      </c>
      <c r="J17" s="16">
        <f>J20+J23+J26+J35+J38+J41+J44+J47+J68+J29+J50+J140+J32+J143+J146+J149+J152+J191+J194+J197+J200+J203+J205</f>
        <v>570689.1</v>
      </c>
      <c r="K17" s="15">
        <f t="shared" ref="K17:K80" si="0">SUM(E17:J17)</f>
        <v>3566305.2800000003</v>
      </c>
    </row>
    <row r="18" spans="1:11" ht="18" customHeight="1">
      <c r="A18" s="70"/>
      <c r="B18" s="70"/>
      <c r="C18" s="70"/>
      <c r="D18" s="43" t="s">
        <v>8</v>
      </c>
      <c r="E18" s="17"/>
      <c r="F18" s="17"/>
      <c r="G18" s="17"/>
      <c r="H18" s="17"/>
      <c r="I18" s="17"/>
      <c r="J18" s="17"/>
      <c r="K18" s="15">
        <f t="shared" si="0"/>
        <v>0</v>
      </c>
    </row>
    <row r="19" spans="1:11">
      <c r="A19" s="69">
        <v>1</v>
      </c>
      <c r="B19" s="70" t="s">
        <v>9</v>
      </c>
      <c r="C19" s="70" t="s">
        <v>10</v>
      </c>
      <c r="D19" s="43" t="s">
        <v>6</v>
      </c>
      <c r="E19" s="16">
        <f>E20</f>
        <v>226333.10700000002</v>
      </c>
      <c r="F19" s="16">
        <f t="shared" ref="F19:J19" si="1">F20</f>
        <v>248100.20600000001</v>
      </c>
      <c r="G19" s="16">
        <f t="shared" si="1"/>
        <v>277395.65600000002</v>
      </c>
      <c r="H19" s="16">
        <f t="shared" si="1"/>
        <v>227430.19999999998</v>
      </c>
      <c r="I19" s="16">
        <f t="shared" si="1"/>
        <v>224055.5</v>
      </c>
      <c r="J19" s="16">
        <f t="shared" si="1"/>
        <v>224055.5</v>
      </c>
      <c r="K19" s="15">
        <f t="shared" si="0"/>
        <v>1427370.169</v>
      </c>
    </row>
    <row r="20" spans="1:11" ht="30">
      <c r="A20" s="69"/>
      <c r="B20" s="70"/>
      <c r="C20" s="70"/>
      <c r="D20" s="43" t="s">
        <v>7</v>
      </c>
      <c r="E20" s="16">
        <f>'Прил №5'!E22</f>
        <v>226333.10700000002</v>
      </c>
      <c r="F20" s="16">
        <f>'Прил №5'!F22</f>
        <v>248100.20600000001</v>
      </c>
      <c r="G20" s="16">
        <f>'Прил №5'!G22</f>
        <v>277395.65600000002</v>
      </c>
      <c r="H20" s="16">
        <f>'Прил №5'!H22</f>
        <v>227430.19999999998</v>
      </c>
      <c r="I20" s="16">
        <f>'Прил №5'!I22</f>
        <v>224055.5</v>
      </c>
      <c r="J20" s="16">
        <f>'Прил №5'!J22</f>
        <v>224055.5</v>
      </c>
      <c r="K20" s="15">
        <f t="shared" si="0"/>
        <v>1427370.169</v>
      </c>
    </row>
    <row r="21" spans="1:11" ht="16.5" customHeight="1">
      <c r="A21" s="69"/>
      <c r="B21" s="70"/>
      <c r="C21" s="70"/>
      <c r="D21" s="43" t="s">
        <v>8</v>
      </c>
      <c r="E21" s="17" t="s">
        <v>14</v>
      </c>
      <c r="F21" s="17" t="s">
        <v>14</v>
      </c>
      <c r="G21" s="17" t="s">
        <v>14</v>
      </c>
      <c r="H21" s="17" t="s">
        <v>14</v>
      </c>
      <c r="I21" s="17" t="s">
        <v>14</v>
      </c>
      <c r="J21" s="17" t="s">
        <v>14</v>
      </c>
      <c r="K21" s="15">
        <f t="shared" si="0"/>
        <v>0</v>
      </c>
    </row>
    <row r="22" spans="1:11" ht="15" customHeight="1">
      <c r="A22" s="69">
        <v>2</v>
      </c>
      <c r="B22" s="70" t="s">
        <v>9</v>
      </c>
      <c r="C22" s="70" t="s">
        <v>11</v>
      </c>
      <c r="D22" s="43" t="s">
        <v>6</v>
      </c>
      <c r="E22" s="16">
        <f>E23</f>
        <v>159631</v>
      </c>
      <c r="F22" s="16">
        <f t="shared" ref="F22:J22" si="2">F23</f>
        <v>177367</v>
      </c>
      <c r="G22" s="16">
        <f t="shared" si="2"/>
        <v>189553</v>
      </c>
      <c r="H22" s="16">
        <f t="shared" si="2"/>
        <v>173869</v>
      </c>
      <c r="I22" s="16">
        <f t="shared" si="2"/>
        <v>173869</v>
      </c>
      <c r="J22" s="16">
        <f t="shared" si="2"/>
        <v>173869</v>
      </c>
      <c r="K22" s="15">
        <f t="shared" si="0"/>
        <v>1048158</v>
      </c>
    </row>
    <row r="23" spans="1:11" ht="30">
      <c r="A23" s="69"/>
      <c r="B23" s="70"/>
      <c r="C23" s="70"/>
      <c r="D23" s="43" t="s">
        <v>7</v>
      </c>
      <c r="E23" s="16">
        <f>'Прил №5'!E32</f>
        <v>159631</v>
      </c>
      <c r="F23" s="16">
        <f>'Прил №5'!F32</f>
        <v>177367</v>
      </c>
      <c r="G23" s="16">
        <f>'Прил №5'!G32</f>
        <v>189553</v>
      </c>
      <c r="H23" s="16">
        <f>'Прил №5'!H32</f>
        <v>173869</v>
      </c>
      <c r="I23" s="16">
        <f>'Прил №5'!I32</f>
        <v>173869</v>
      </c>
      <c r="J23" s="16">
        <f>'Прил №5'!J32</f>
        <v>173869</v>
      </c>
      <c r="K23" s="15">
        <f t="shared" si="0"/>
        <v>1048158</v>
      </c>
    </row>
    <row r="24" spans="1:11" ht="18" customHeight="1">
      <c r="A24" s="69"/>
      <c r="B24" s="70"/>
      <c r="C24" s="70"/>
      <c r="D24" s="43" t="s">
        <v>8</v>
      </c>
      <c r="E24" s="17" t="s">
        <v>14</v>
      </c>
      <c r="F24" s="17" t="s">
        <v>14</v>
      </c>
      <c r="G24" s="17" t="s">
        <v>14</v>
      </c>
      <c r="H24" s="17" t="s">
        <v>14</v>
      </c>
      <c r="I24" s="17" t="s">
        <v>14</v>
      </c>
      <c r="J24" s="17" t="s">
        <v>14</v>
      </c>
      <c r="K24" s="15">
        <f t="shared" si="0"/>
        <v>0</v>
      </c>
    </row>
    <row r="25" spans="1:11" ht="18" customHeight="1">
      <c r="A25" s="69">
        <v>3</v>
      </c>
      <c r="B25" s="70" t="s">
        <v>9</v>
      </c>
      <c r="C25" s="70" t="s">
        <v>51</v>
      </c>
      <c r="D25" s="43" t="s">
        <v>6</v>
      </c>
      <c r="E25" s="16">
        <f>E26</f>
        <v>67538.002999999997</v>
      </c>
      <c r="F25" s="16">
        <f t="shared" ref="F25:J25" si="3">F26</f>
        <v>80610.326000000001</v>
      </c>
      <c r="G25" s="16">
        <f t="shared" si="3"/>
        <v>74019.69200000001</v>
      </c>
      <c r="H25" s="16">
        <f t="shared" si="3"/>
        <v>70672.350000000006</v>
      </c>
      <c r="I25" s="16">
        <f t="shared" si="3"/>
        <v>72271.850000000006</v>
      </c>
      <c r="J25" s="16">
        <f t="shared" si="3"/>
        <v>72271.850000000006</v>
      </c>
      <c r="K25" s="15">
        <f t="shared" si="0"/>
        <v>437384.071</v>
      </c>
    </row>
    <row r="26" spans="1:11" ht="30">
      <c r="A26" s="69"/>
      <c r="B26" s="70"/>
      <c r="C26" s="70"/>
      <c r="D26" s="43" t="s">
        <v>7</v>
      </c>
      <c r="E26" s="16">
        <f>'Прил №5'!E40</f>
        <v>67538.002999999997</v>
      </c>
      <c r="F26" s="16">
        <f>'Прил №5'!F40</f>
        <v>80610.326000000001</v>
      </c>
      <c r="G26" s="16">
        <f>'Прил №5'!G40</f>
        <v>74019.69200000001</v>
      </c>
      <c r="H26" s="16">
        <f>'Прил №5'!H40</f>
        <v>70672.350000000006</v>
      </c>
      <c r="I26" s="16">
        <f>'Прил №5'!I40</f>
        <v>72271.850000000006</v>
      </c>
      <c r="J26" s="16">
        <f>'Прил №5'!J40</f>
        <v>72271.850000000006</v>
      </c>
      <c r="K26" s="15">
        <f t="shared" si="0"/>
        <v>437384.071</v>
      </c>
    </row>
    <row r="27" spans="1:11" ht="76.5" customHeight="1">
      <c r="A27" s="69"/>
      <c r="B27" s="70"/>
      <c r="C27" s="70"/>
      <c r="D27" s="43" t="s">
        <v>8</v>
      </c>
      <c r="E27" s="17" t="s">
        <v>14</v>
      </c>
      <c r="F27" s="17" t="s">
        <v>14</v>
      </c>
      <c r="G27" s="17" t="s">
        <v>14</v>
      </c>
      <c r="H27" s="17" t="s">
        <v>14</v>
      </c>
      <c r="I27" s="17" t="s">
        <v>14</v>
      </c>
      <c r="J27" s="17" t="s">
        <v>14</v>
      </c>
      <c r="K27" s="15">
        <f t="shared" si="0"/>
        <v>0</v>
      </c>
    </row>
    <row r="28" spans="1:11">
      <c r="A28" s="62">
        <v>4</v>
      </c>
      <c r="B28" s="65" t="s">
        <v>9</v>
      </c>
      <c r="C28" s="65" t="s">
        <v>52</v>
      </c>
      <c r="D28" s="43" t="s">
        <v>6</v>
      </c>
      <c r="E28" s="16">
        <f>E29</f>
        <v>14857.2</v>
      </c>
      <c r="F28" s="16">
        <f t="shared" ref="F28:J28" si="4">F29</f>
        <v>15248.5</v>
      </c>
      <c r="G28" s="16">
        <f t="shared" si="4"/>
        <v>15922.3</v>
      </c>
      <c r="H28" s="16">
        <f t="shared" si="4"/>
        <v>15788.7</v>
      </c>
      <c r="I28" s="16">
        <f t="shared" si="4"/>
        <v>16047.1</v>
      </c>
      <c r="J28" s="16">
        <f t="shared" si="4"/>
        <v>16047.1</v>
      </c>
      <c r="K28" s="15">
        <f t="shared" si="0"/>
        <v>93910.900000000009</v>
      </c>
    </row>
    <row r="29" spans="1:11" ht="30">
      <c r="A29" s="63"/>
      <c r="B29" s="66"/>
      <c r="C29" s="66"/>
      <c r="D29" s="43" t="s">
        <v>7</v>
      </c>
      <c r="E29" s="16">
        <f>'Прил №5'!E52</f>
        <v>14857.2</v>
      </c>
      <c r="F29" s="16">
        <f>'Прил №5'!F52</f>
        <v>15248.5</v>
      </c>
      <c r="G29" s="16">
        <f>'Прил №5'!G52</f>
        <v>15922.3</v>
      </c>
      <c r="H29" s="16">
        <f>'Прил №5'!H52</f>
        <v>15788.7</v>
      </c>
      <c r="I29" s="16">
        <f>'Прил №5'!I52</f>
        <v>16047.1</v>
      </c>
      <c r="J29" s="16">
        <f>'Прил №5'!J52</f>
        <v>16047.1</v>
      </c>
      <c r="K29" s="15">
        <f t="shared" si="0"/>
        <v>93910.900000000009</v>
      </c>
    </row>
    <row r="30" spans="1:11" ht="45" customHeight="1">
      <c r="A30" s="63"/>
      <c r="B30" s="66"/>
      <c r="C30" s="67"/>
      <c r="D30" s="43" t="s">
        <v>8</v>
      </c>
      <c r="E30" s="17">
        <v>0</v>
      </c>
      <c r="F30" s="17">
        <v>0</v>
      </c>
      <c r="G30" s="17">
        <v>0</v>
      </c>
      <c r="H30" s="17">
        <v>0</v>
      </c>
      <c r="I30" s="17">
        <v>0</v>
      </c>
      <c r="J30" s="17">
        <v>0</v>
      </c>
      <c r="K30" s="15">
        <f t="shared" si="0"/>
        <v>0</v>
      </c>
    </row>
    <row r="31" spans="1:11" ht="16.5" customHeight="1">
      <c r="A31" s="62">
        <v>5</v>
      </c>
      <c r="B31" s="65" t="s">
        <v>9</v>
      </c>
      <c r="C31" s="65" t="s">
        <v>53</v>
      </c>
      <c r="D31" s="43" t="s">
        <v>6</v>
      </c>
      <c r="E31" s="16">
        <f>E32</f>
        <v>1267.0029999999999</v>
      </c>
      <c r="F31" s="16">
        <f t="shared" ref="F31:J31" si="5">F32</f>
        <v>1532.8320000000001</v>
      </c>
      <c r="G31" s="16">
        <f t="shared" si="5"/>
        <v>2963.5459999999998</v>
      </c>
      <c r="H31" s="16">
        <f t="shared" si="5"/>
        <v>0</v>
      </c>
      <c r="I31" s="16">
        <f t="shared" si="5"/>
        <v>0</v>
      </c>
      <c r="J31" s="16">
        <f t="shared" si="5"/>
        <v>0</v>
      </c>
      <c r="K31" s="15">
        <f t="shared" si="0"/>
        <v>5763.3809999999994</v>
      </c>
    </row>
    <row r="32" spans="1:11" ht="33" customHeight="1">
      <c r="A32" s="63"/>
      <c r="B32" s="66"/>
      <c r="C32" s="66"/>
      <c r="D32" s="43" t="s">
        <v>7</v>
      </c>
      <c r="E32" s="16">
        <f>'Прил №5'!E58</f>
        <v>1267.0029999999999</v>
      </c>
      <c r="F32" s="16">
        <f>'Прил №5'!F58</f>
        <v>1532.8320000000001</v>
      </c>
      <c r="G32" s="16">
        <f>'Прил №5'!G58</f>
        <v>2963.5459999999998</v>
      </c>
      <c r="H32" s="16">
        <f>'Прил №5'!H58</f>
        <v>0</v>
      </c>
      <c r="I32" s="16">
        <f>'Прил №5'!I58</f>
        <v>0</v>
      </c>
      <c r="J32" s="16">
        <f>'Прил №5'!J58</f>
        <v>0</v>
      </c>
      <c r="K32" s="15">
        <f t="shared" si="0"/>
        <v>5763.3809999999994</v>
      </c>
    </row>
    <row r="33" spans="1:11" ht="13.5" customHeight="1">
      <c r="A33" s="63"/>
      <c r="B33" s="66"/>
      <c r="C33" s="67"/>
      <c r="D33" s="43" t="s">
        <v>8</v>
      </c>
      <c r="E33" s="16"/>
      <c r="F33" s="16"/>
      <c r="G33" s="16"/>
      <c r="H33" s="16"/>
      <c r="I33" s="16"/>
      <c r="J33" s="16"/>
      <c r="K33" s="15">
        <f t="shared" si="0"/>
        <v>0</v>
      </c>
    </row>
    <row r="34" spans="1:11">
      <c r="A34" s="69">
        <v>6</v>
      </c>
      <c r="B34" s="70" t="s">
        <v>9</v>
      </c>
      <c r="C34" s="70" t="s">
        <v>34</v>
      </c>
      <c r="D34" s="43" t="s">
        <v>6</v>
      </c>
      <c r="E34" s="16">
        <f>E35</f>
        <v>20893.947</v>
      </c>
      <c r="F34" s="16">
        <f>SUM(F35)</f>
        <v>21092.048999999999</v>
      </c>
      <c r="G34" s="16">
        <f t="shared" ref="G34:J34" si="6">SUM(G35)</f>
        <v>26389.207999999999</v>
      </c>
      <c r="H34" s="16">
        <f t="shared" si="6"/>
        <v>18352</v>
      </c>
      <c r="I34" s="16">
        <f t="shared" si="6"/>
        <v>17336.600000000002</v>
      </c>
      <c r="J34" s="16">
        <f t="shared" si="6"/>
        <v>17336.600000000002</v>
      </c>
      <c r="K34" s="15">
        <f t="shared" si="0"/>
        <v>121400.40400000001</v>
      </c>
    </row>
    <row r="35" spans="1:11" ht="30">
      <c r="A35" s="69"/>
      <c r="B35" s="70"/>
      <c r="C35" s="70"/>
      <c r="D35" s="43" t="s">
        <v>7</v>
      </c>
      <c r="E35" s="16">
        <f>'Прил №5'!E64</f>
        <v>20893.947</v>
      </c>
      <c r="F35" s="16">
        <f>'Прил №5'!F64</f>
        <v>21092.048999999999</v>
      </c>
      <c r="G35" s="16">
        <f>'Прил №5'!G64</f>
        <v>26389.207999999999</v>
      </c>
      <c r="H35" s="16">
        <f>'Прил №5'!H64</f>
        <v>18352</v>
      </c>
      <c r="I35" s="16">
        <f>'Прил №5'!I64</f>
        <v>17336.600000000002</v>
      </c>
      <c r="J35" s="16">
        <f>'Прил №5'!J64</f>
        <v>17336.600000000002</v>
      </c>
      <c r="K35" s="15">
        <f t="shared" si="0"/>
        <v>121400.40400000001</v>
      </c>
    </row>
    <row r="36" spans="1:11" ht="20.25" customHeight="1">
      <c r="A36" s="69"/>
      <c r="B36" s="70"/>
      <c r="C36" s="70"/>
      <c r="D36" s="43" t="s">
        <v>8</v>
      </c>
      <c r="E36" s="16" t="s">
        <v>14</v>
      </c>
      <c r="F36" s="16" t="s">
        <v>14</v>
      </c>
      <c r="G36" s="16" t="s">
        <v>14</v>
      </c>
      <c r="H36" s="16" t="s">
        <v>14</v>
      </c>
      <c r="I36" s="16" t="s">
        <v>14</v>
      </c>
      <c r="J36" s="16" t="s">
        <v>14</v>
      </c>
      <c r="K36" s="15">
        <f t="shared" si="0"/>
        <v>0</v>
      </c>
    </row>
    <row r="37" spans="1:11">
      <c r="A37" s="69">
        <v>7</v>
      </c>
      <c r="B37" s="70" t="s">
        <v>9</v>
      </c>
      <c r="C37" s="70" t="s">
        <v>12</v>
      </c>
      <c r="D37" s="43" t="s">
        <v>6</v>
      </c>
      <c r="E37" s="16">
        <f>E38</f>
        <v>12066.1</v>
      </c>
      <c r="F37" s="16">
        <f>F38</f>
        <v>13384.400000000001</v>
      </c>
      <c r="G37" s="16">
        <f t="shared" ref="G37:J37" si="7">G38</f>
        <v>14331.7</v>
      </c>
      <c r="H37" s="16">
        <f t="shared" si="7"/>
        <v>14533.1</v>
      </c>
      <c r="I37" s="16">
        <f t="shared" si="7"/>
        <v>14533.1</v>
      </c>
      <c r="J37" s="16">
        <f t="shared" si="7"/>
        <v>14533.1</v>
      </c>
      <c r="K37" s="15">
        <f t="shared" si="0"/>
        <v>83381.5</v>
      </c>
    </row>
    <row r="38" spans="1:11" ht="30">
      <c r="A38" s="69"/>
      <c r="B38" s="70"/>
      <c r="C38" s="70"/>
      <c r="D38" s="43" t="s">
        <v>7</v>
      </c>
      <c r="E38" s="16">
        <f>'Прил №5'!E75</f>
        <v>12066.1</v>
      </c>
      <c r="F38" s="16">
        <f>'Прил №5'!F75</f>
        <v>13384.400000000001</v>
      </c>
      <c r="G38" s="16">
        <f>'Прил №5'!G75</f>
        <v>14331.7</v>
      </c>
      <c r="H38" s="16">
        <f>'Прил №5'!H75</f>
        <v>14533.1</v>
      </c>
      <c r="I38" s="16">
        <f>'Прил №5'!I75</f>
        <v>14533.1</v>
      </c>
      <c r="J38" s="16">
        <f>'Прил №5'!J75</f>
        <v>14533.1</v>
      </c>
      <c r="K38" s="15">
        <f t="shared" si="0"/>
        <v>83381.5</v>
      </c>
    </row>
    <row r="39" spans="1:11" ht="19.5" customHeight="1">
      <c r="A39" s="69"/>
      <c r="B39" s="70"/>
      <c r="C39" s="70"/>
      <c r="D39" s="43" t="s">
        <v>8</v>
      </c>
      <c r="E39" s="16" t="s">
        <v>14</v>
      </c>
      <c r="F39" s="16" t="s">
        <v>14</v>
      </c>
      <c r="G39" s="16" t="s">
        <v>14</v>
      </c>
      <c r="H39" s="16" t="s">
        <v>14</v>
      </c>
      <c r="I39" s="16" t="s">
        <v>14</v>
      </c>
      <c r="J39" s="16" t="s">
        <v>14</v>
      </c>
      <c r="K39" s="15">
        <f t="shared" si="0"/>
        <v>0</v>
      </c>
    </row>
    <row r="40" spans="1:11">
      <c r="A40" s="69">
        <v>8</v>
      </c>
      <c r="B40" s="70" t="s">
        <v>9</v>
      </c>
      <c r="C40" s="70" t="s">
        <v>13</v>
      </c>
      <c r="D40" s="43" t="s">
        <v>6</v>
      </c>
      <c r="E40" s="16">
        <f>E41</f>
        <v>19380.417000000001</v>
      </c>
      <c r="F40" s="16">
        <f>F41</f>
        <v>21708.916000000001</v>
      </c>
      <c r="G40" s="16">
        <f t="shared" ref="G40:J40" si="8">G41</f>
        <v>24844.5</v>
      </c>
      <c r="H40" s="16">
        <f t="shared" si="8"/>
        <v>18294.5</v>
      </c>
      <c r="I40" s="16">
        <f t="shared" si="8"/>
        <v>17358.5</v>
      </c>
      <c r="J40" s="16">
        <f t="shared" si="8"/>
        <v>17358.5</v>
      </c>
      <c r="K40" s="15">
        <f t="shared" si="0"/>
        <v>118945.333</v>
      </c>
    </row>
    <row r="41" spans="1:11" ht="30">
      <c r="A41" s="69"/>
      <c r="B41" s="70"/>
      <c r="C41" s="70"/>
      <c r="D41" s="43" t="s">
        <v>7</v>
      </c>
      <c r="E41" s="16">
        <f>'Прил №5'!E85</f>
        <v>19380.417000000001</v>
      </c>
      <c r="F41" s="16">
        <f>'Прил №5'!F85</f>
        <v>21708.916000000001</v>
      </c>
      <c r="G41" s="16">
        <f>'Прил №5'!G85</f>
        <v>24844.5</v>
      </c>
      <c r="H41" s="16">
        <f>'Прил №5'!H85</f>
        <v>18294.5</v>
      </c>
      <c r="I41" s="16">
        <f>'Прил №5'!I85</f>
        <v>17358.5</v>
      </c>
      <c r="J41" s="16">
        <f>'Прил №5'!J85</f>
        <v>17358.5</v>
      </c>
      <c r="K41" s="15">
        <f t="shared" si="0"/>
        <v>118945.333</v>
      </c>
    </row>
    <row r="42" spans="1:11" ht="15" customHeight="1">
      <c r="A42" s="69"/>
      <c r="B42" s="70"/>
      <c r="C42" s="70"/>
      <c r="D42" s="43" t="s">
        <v>8</v>
      </c>
      <c r="E42" s="16" t="s">
        <v>14</v>
      </c>
      <c r="F42" s="16" t="s">
        <v>14</v>
      </c>
      <c r="G42" s="16" t="s">
        <v>14</v>
      </c>
      <c r="H42" s="16" t="s">
        <v>14</v>
      </c>
      <c r="I42" s="16" t="s">
        <v>14</v>
      </c>
      <c r="J42" s="16" t="s">
        <v>14</v>
      </c>
      <c r="K42" s="15">
        <f t="shared" si="0"/>
        <v>0</v>
      </c>
    </row>
    <row r="43" spans="1:11">
      <c r="A43" s="69">
        <v>9</v>
      </c>
      <c r="B43" s="70" t="s">
        <v>9</v>
      </c>
      <c r="C43" s="70" t="s">
        <v>49</v>
      </c>
      <c r="D43" s="43" t="s">
        <v>6</v>
      </c>
      <c r="E43" s="16">
        <f>E44</f>
        <v>2102.0320000000002</v>
      </c>
      <c r="F43" s="16">
        <f>F44</f>
        <v>1778.164</v>
      </c>
      <c r="G43" s="16">
        <f t="shared" ref="G43:J43" si="9">G44</f>
        <v>2016.11</v>
      </c>
      <c r="H43" s="16">
        <f t="shared" si="9"/>
        <v>1949</v>
      </c>
      <c r="I43" s="16">
        <f t="shared" si="9"/>
        <v>1949</v>
      </c>
      <c r="J43" s="16">
        <f t="shared" si="9"/>
        <v>1949</v>
      </c>
      <c r="K43" s="15">
        <f t="shared" si="0"/>
        <v>11743.306</v>
      </c>
    </row>
    <row r="44" spans="1:11" ht="30">
      <c r="A44" s="69"/>
      <c r="B44" s="70"/>
      <c r="C44" s="70"/>
      <c r="D44" s="43" t="s">
        <v>7</v>
      </c>
      <c r="E44" s="16">
        <f>'Прил №5'!E98</f>
        <v>2102.0320000000002</v>
      </c>
      <c r="F44" s="16">
        <f>'Прил №5'!F98</f>
        <v>1778.164</v>
      </c>
      <c r="G44" s="16">
        <f>'Прил №5'!G98</f>
        <v>2016.11</v>
      </c>
      <c r="H44" s="16">
        <f>'Прил №5'!H98</f>
        <v>1949</v>
      </c>
      <c r="I44" s="16">
        <f>'Прил №5'!I98</f>
        <v>1949</v>
      </c>
      <c r="J44" s="16">
        <f>'Прил №5'!J98</f>
        <v>1949</v>
      </c>
      <c r="K44" s="15">
        <f t="shared" si="0"/>
        <v>11743.306</v>
      </c>
    </row>
    <row r="45" spans="1:11">
      <c r="A45" s="69"/>
      <c r="B45" s="70"/>
      <c r="C45" s="70"/>
      <c r="D45" s="43" t="s">
        <v>8</v>
      </c>
      <c r="E45" s="16" t="s">
        <v>14</v>
      </c>
      <c r="F45" s="16" t="s">
        <v>14</v>
      </c>
      <c r="G45" s="16" t="s">
        <v>14</v>
      </c>
      <c r="H45" s="16" t="s">
        <v>14</v>
      </c>
      <c r="I45" s="16" t="s">
        <v>14</v>
      </c>
      <c r="J45" s="16" t="s">
        <v>14</v>
      </c>
      <c r="K45" s="15">
        <f t="shared" si="0"/>
        <v>0</v>
      </c>
    </row>
    <row r="46" spans="1:11">
      <c r="A46" s="69">
        <v>10</v>
      </c>
      <c r="B46" s="70" t="s">
        <v>9</v>
      </c>
      <c r="C46" s="70" t="s">
        <v>50</v>
      </c>
      <c r="D46" s="43" t="s">
        <v>6</v>
      </c>
      <c r="E46" s="16">
        <f>'Прил №5'!E104</f>
        <v>5</v>
      </c>
      <c r="F46" s="16">
        <f>F47</f>
        <v>5</v>
      </c>
      <c r="G46" s="16">
        <f t="shared" ref="G46:J46" si="10">G47</f>
        <v>5.7</v>
      </c>
      <c r="H46" s="16">
        <f t="shared" si="10"/>
        <v>0</v>
      </c>
      <c r="I46" s="16">
        <f t="shared" si="10"/>
        <v>0</v>
      </c>
      <c r="J46" s="16">
        <f t="shared" si="10"/>
        <v>0</v>
      </c>
      <c r="K46" s="15">
        <f t="shared" si="0"/>
        <v>15.7</v>
      </c>
    </row>
    <row r="47" spans="1:11" ht="30">
      <c r="A47" s="69"/>
      <c r="B47" s="70"/>
      <c r="C47" s="70"/>
      <c r="D47" s="43" t="s">
        <v>7</v>
      </c>
      <c r="E47" s="16">
        <f>'Прил №5'!E104</f>
        <v>5</v>
      </c>
      <c r="F47" s="16">
        <f>'Прил №5'!F104</f>
        <v>5</v>
      </c>
      <c r="G47" s="16">
        <f>'Прил №5'!G104</f>
        <v>5.7</v>
      </c>
      <c r="H47" s="16">
        <f>'Прил №5'!H104</f>
        <v>0</v>
      </c>
      <c r="I47" s="16">
        <f>'Прил №5'!I104</f>
        <v>0</v>
      </c>
      <c r="J47" s="16">
        <f>'Прил №5'!J104</f>
        <v>0</v>
      </c>
      <c r="K47" s="15">
        <f t="shared" si="0"/>
        <v>15.7</v>
      </c>
    </row>
    <row r="48" spans="1:11">
      <c r="A48" s="69"/>
      <c r="B48" s="70"/>
      <c r="C48" s="70"/>
      <c r="D48" s="43" t="s">
        <v>8</v>
      </c>
      <c r="E48" s="16" t="s">
        <v>14</v>
      </c>
      <c r="F48" s="16" t="s">
        <v>14</v>
      </c>
      <c r="G48" s="16" t="s">
        <v>14</v>
      </c>
      <c r="H48" s="16" t="s">
        <v>14</v>
      </c>
      <c r="I48" s="16" t="s">
        <v>14</v>
      </c>
      <c r="J48" s="16" t="s">
        <v>14</v>
      </c>
      <c r="K48" s="15">
        <f t="shared" si="0"/>
        <v>0</v>
      </c>
    </row>
    <row r="49" spans="1:11" ht="19.5" customHeight="1">
      <c r="A49" s="69">
        <v>11</v>
      </c>
      <c r="B49" s="70" t="s">
        <v>9</v>
      </c>
      <c r="C49" s="65" t="s">
        <v>59</v>
      </c>
      <c r="D49" s="43" t="s">
        <v>6</v>
      </c>
      <c r="E49" s="16">
        <f>'Прил №5'!E110</f>
        <v>0</v>
      </c>
      <c r="F49" s="16">
        <f>'Прил №5'!F110</f>
        <v>3553.4999999999995</v>
      </c>
      <c r="G49" s="16">
        <f>'Прил №5'!G110</f>
        <v>0</v>
      </c>
      <c r="H49" s="16">
        <f>'Прил №5'!H110</f>
        <v>5862.4000000000005</v>
      </c>
      <c r="I49" s="16">
        <f>'Прил №5'!I110</f>
        <v>0</v>
      </c>
      <c r="J49" s="16">
        <f>'Прил №5'!J110</f>
        <v>0</v>
      </c>
      <c r="K49" s="15">
        <f t="shared" si="0"/>
        <v>9415.9</v>
      </c>
    </row>
    <row r="50" spans="1:11" ht="36" customHeight="1">
      <c r="A50" s="69"/>
      <c r="B50" s="70"/>
      <c r="C50" s="66"/>
      <c r="D50" s="43" t="s">
        <v>7</v>
      </c>
      <c r="E50" s="16">
        <f>'Прил №5'!E110</f>
        <v>0</v>
      </c>
      <c r="F50" s="16">
        <f>'Прил №5'!F110</f>
        <v>3553.4999999999995</v>
      </c>
      <c r="G50" s="16">
        <f>'Прил №5'!G110</f>
        <v>0</v>
      </c>
      <c r="H50" s="16">
        <f>'Прил №5'!H110</f>
        <v>5862.4000000000005</v>
      </c>
      <c r="I50" s="16">
        <f>'Прил №5'!I110</f>
        <v>0</v>
      </c>
      <c r="J50" s="16">
        <f>'Прил №5'!J110</f>
        <v>0</v>
      </c>
      <c r="K50" s="15">
        <f t="shared" si="0"/>
        <v>9415.9</v>
      </c>
    </row>
    <row r="51" spans="1:11" ht="49.5" customHeight="1">
      <c r="A51" s="69"/>
      <c r="B51" s="70"/>
      <c r="C51" s="67"/>
      <c r="D51" s="43" t="s">
        <v>8</v>
      </c>
      <c r="E51" s="16">
        <v>0</v>
      </c>
      <c r="F51" s="16">
        <v>0</v>
      </c>
      <c r="G51" s="16">
        <v>0</v>
      </c>
      <c r="H51" s="16">
        <v>0</v>
      </c>
      <c r="I51" s="16">
        <v>0</v>
      </c>
      <c r="J51" s="16">
        <v>0</v>
      </c>
      <c r="K51" s="15">
        <f t="shared" si="0"/>
        <v>0</v>
      </c>
    </row>
    <row r="52" spans="1:11">
      <c r="A52" s="83" t="s">
        <v>60</v>
      </c>
      <c r="B52" s="80" t="s">
        <v>64</v>
      </c>
      <c r="C52" s="86" t="s">
        <v>66</v>
      </c>
      <c r="D52" s="44" t="s">
        <v>6</v>
      </c>
      <c r="E52" s="16"/>
      <c r="F52" s="16">
        <f>'Прил №5'!F117</f>
        <v>1518.4</v>
      </c>
      <c r="G52" s="16"/>
      <c r="H52" s="16"/>
      <c r="I52" s="16"/>
      <c r="J52" s="16"/>
      <c r="K52" s="15">
        <f t="shared" si="0"/>
        <v>1518.4</v>
      </c>
    </row>
    <row r="53" spans="1:11" ht="30">
      <c r="A53" s="84"/>
      <c r="B53" s="81"/>
      <c r="C53" s="86"/>
      <c r="D53" s="44" t="s">
        <v>7</v>
      </c>
      <c r="E53" s="16"/>
      <c r="F53" s="16">
        <f>F52</f>
        <v>1518.4</v>
      </c>
      <c r="G53" s="16"/>
      <c r="H53" s="16"/>
      <c r="I53" s="16"/>
      <c r="J53" s="16"/>
      <c r="K53" s="15">
        <f t="shared" si="0"/>
        <v>1518.4</v>
      </c>
    </row>
    <row r="54" spans="1:11" ht="62.25" customHeight="1">
      <c r="A54" s="85"/>
      <c r="B54" s="82"/>
      <c r="C54" s="86"/>
      <c r="D54" s="44" t="s">
        <v>8</v>
      </c>
      <c r="E54" s="16"/>
      <c r="F54" s="16"/>
      <c r="G54" s="16"/>
      <c r="H54" s="16"/>
      <c r="I54" s="16"/>
      <c r="J54" s="16"/>
      <c r="K54" s="15">
        <f t="shared" si="0"/>
        <v>0</v>
      </c>
    </row>
    <row r="55" spans="1:11">
      <c r="A55" s="83" t="s">
        <v>61</v>
      </c>
      <c r="B55" s="80" t="s">
        <v>64</v>
      </c>
      <c r="C55" s="86" t="s">
        <v>80</v>
      </c>
      <c r="D55" s="44" t="s">
        <v>6</v>
      </c>
      <c r="E55" s="16"/>
      <c r="F55" s="16">
        <f>'Прил №5'!F124</f>
        <v>0</v>
      </c>
      <c r="G55" s="16">
        <f>'Прил №5'!G124</f>
        <v>0</v>
      </c>
      <c r="H55" s="16">
        <f>'Прил №5'!H124</f>
        <v>3488.3</v>
      </c>
      <c r="I55" s="16">
        <f>'Прил №5'!I124</f>
        <v>0</v>
      </c>
      <c r="J55" s="16">
        <f>'Прил №5'!J124</f>
        <v>0</v>
      </c>
      <c r="K55" s="15">
        <f t="shared" si="0"/>
        <v>3488.3</v>
      </c>
    </row>
    <row r="56" spans="1:11" ht="30">
      <c r="A56" s="84"/>
      <c r="B56" s="81"/>
      <c r="C56" s="86"/>
      <c r="D56" s="44" t="s">
        <v>7</v>
      </c>
      <c r="E56" s="16"/>
      <c r="F56" s="16">
        <f>F55</f>
        <v>0</v>
      </c>
      <c r="G56" s="16"/>
      <c r="H56" s="16">
        <f t="shared" ref="H56:I56" si="11">H55</f>
        <v>3488.3</v>
      </c>
      <c r="I56" s="16">
        <f t="shared" si="11"/>
        <v>0</v>
      </c>
      <c r="J56" s="16">
        <f t="shared" ref="J56" si="12">J55</f>
        <v>0</v>
      </c>
      <c r="K56" s="15">
        <f t="shared" si="0"/>
        <v>3488.3</v>
      </c>
    </row>
    <row r="57" spans="1:11" ht="135" customHeight="1">
      <c r="A57" s="85"/>
      <c r="B57" s="82"/>
      <c r="C57" s="86"/>
      <c r="D57" s="44" t="s">
        <v>8</v>
      </c>
      <c r="E57" s="16"/>
      <c r="F57" s="16" t="s">
        <v>81</v>
      </c>
      <c r="G57" s="16"/>
      <c r="H57" s="16"/>
      <c r="I57" s="16"/>
      <c r="J57" s="16"/>
      <c r="K57" s="15">
        <f t="shared" si="0"/>
        <v>0</v>
      </c>
    </row>
    <row r="58" spans="1:11" ht="24" hidden="1" customHeight="1">
      <c r="A58" s="83" t="s">
        <v>62</v>
      </c>
      <c r="B58" s="80" t="s">
        <v>64</v>
      </c>
      <c r="C58" s="86" t="s">
        <v>79</v>
      </c>
      <c r="D58" s="44" t="s">
        <v>6</v>
      </c>
      <c r="E58" s="16"/>
      <c r="F58" s="16"/>
      <c r="G58" s="16"/>
      <c r="H58" s="16"/>
      <c r="I58" s="16"/>
      <c r="J58" s="16"/>
      <c r="K58" s="15">
        <f t="shared" si="0"/>
        <v>0</v>
      </c>
    </row>
    <row r="59" spans="1:11" ht="34.5" hidden="1" customHeight="1">
      <c r="A59" s="84"/>
      <c r="B59" s="81"/>
      <c r="C59" s="86"/>
      <c r="D59" s="44" t="s">
        <v>7</v>
      </c>
      <c r="E59" s="16"/>
      <c r="F59" s="16"/>
      <c r="G59" s="16"/>
      <c r="H59" s="16"/>
      <c r="I59" s="16"/>
      <c r="J59" s="16"/>
      <c r="K59" s="15">
        <f t="shared" si="0"/>
        <v>0</v>
      </c>
    </row>
    <row r="60" spans="1:11" ht="132.75" hidden="1" customHeight="1">
      <c r="A60" s="85"/>
      <c r="B60" s="82"/>
      <c r="C60" s="86"/>
      <c r="D60" s="44" t="s">
        <v>8</v>
      </c>
      <c r="E60" s="16"/>
      <c r="F60" s="16"/>
      <c r="G60" s="16"/>
      <c r="H60" s="16"/>
      <c r="I60" s="16"/>
      <c r="J60" s="16"/>
      <c r="K60" s="15">
        <f t="shared" si="0"/>
        <v>0</v>
      </c>
    </row>
    <row r="61" spans="1:11">
      <c r="A61" s="83" t="s">
        <v>62</v>
      </c>
      <c r="B61" s="80" t="s">
        <v>64</v>
      </c>
      <c r="C61" s="70" t="s">
        <v>65</v>
      </c>
      <c r="D61" s="44" t="s">
        <v>6</v>
      </c>
      <c r="E61" s="16"/>
      <c r="F61" s="16">
        <f>'Прил №5'!F138</f>
        <v>2035.1000000000001</v>
      </c>
      <c r="G61" s="16"/>
      <c r="H61" s="16"/>
      <c r="I61" s="16"/>
      <c r="J61" s="16"/>
      <c r="K61" s="15">
        <f t="shared" si="0"/>
        <v>2035.1000000000001</v>
      </c>
    </row>
    <row r="62" spans="1:11" ht="30">
      <c r="A62" s="84"/>
      <c r="B62" s="81"/>
      <c r="C62" s="70"/>
      <c r="D62" s="44" t="s">
        <v>7</v>
      </c>
      <c r="E62" s="16"/>
      <c r="F62" s="16">
        <f>F61</f>
        <v>2035.1000000000001</v>
      </c>
      <c r="G62" s="16"/>
      <c r="H62" s="16"/>
      <c r="I62" s="16"/>
      <c r="J62" s="16"/>
      <c r="K62" s="15">
        <f t="shared" si="0"/>
        <v>2035.1000000000001</v>
      </c>
    </row>
    <row r="63" spans="1:11" ht="76.5" customHeight="1">
      <c r="A63" s="85"/>
      <c r="B63" s="82"/>
      <c r="C63" s="70"/>
      <c r="D63" s="44" t="s">
        <v>8</v>
      </c>
      <c r="E63" s="16"/>
      <c r="F63" s="16"/>
      <c r="G63" s="16"/>
      <c r="H63" s="16"/>
      <c r="I63" s="16"/>
      <c r="J63" s="16"/>
      <c r="K63" s="15">
        <f t="shared" si="0"/>
        <v>0</v>
      </c>
    </row>
    <row r="64" spans="1:11">
      <c r="A64" s="83" t="s">
        <v>63</v>
      </c>
      <c r="B64" s="80" t="s">
        <v>64</v>
      </c>
      <c r="C64" s="86" t="s">
        <v>67</v>
      </c>
      <c r="D64" s="44" t="s">
        <v>6</v>
      </c>
      <c r="E64" s="16"/>
      <c r="F64" s="16">
        <f>'Прил №5'!F145</f>
        <v>0</v>
      </c>
      <c r="G64" s="16">
        <f>G65</f>
        <v>0</v>
      </c>
      <c r="H64" s="16">
        <f t="shared" ref="H64:J64" si="13">H65</f>
        <v>2374.1000000000004</v>
      </c>
      <c r="I64" s="16">
        <f t="shared" si="13"/>
        <v>0</v>
      </c>
      <c r="J64" s="16">
        <f t="shared" si="13"/>
        <v>0</v>
      </c>
      <c r="K64" s="15">
        <f t="shared" si="0"/>
        <v>2374.1000000000004</v>
      </c>
    </row>
    <row r="65" spans="1:11" ht="30" customHeight="1">
      <c r="A65" s="84"/>
      <c r="B65" s="81"/>
      <c r="C65" s="86"/>
      <c r="D65" s="44" t="s">
        <v>7</v>
      </c>
      <c r="E65" s="16"/>
      <c r="F65" s="16">
        <f>F64</f>
        <v>0</v>
      </c>
      <c r="G65" s="16">
        <f>'Прил №5'!G145</f>
        <v>0</v>
      </c>
      <c r="H65" s="16">
        <f>'Прил №5'!H145</f>
        <v>2374.1000000000004</v>
      </c>
      <c r="I65" s="16">
        <f>'Прил №5'!I145</f>
        <v>0</v>
      </c>
      <c r="J65" s="16">
        <f>'Прил №5'!J145</f>
        <v>0</v>
      </c>
      <c r="K65" s="15">
        <f t="shared" si="0"/>
        <v>2374.1000000000004</v>
      </c>
    </row>
    <row r="66" spans="1:11" ht="63.75" customHeight="1">
      <c r="A66" s="85"/>
      <c r="B66" s="82"/>
      <c r="C66" s="86"/>
      <c r="D66" s="44" t="s">
        <v>8</v>
      </c>
      <c r="E66" s="16"/>
      <c r="F66" s="16"/>
      <c r="G66" s="16"/>
      <c r="H66" s="16"/>
      <c r="I66" s="16"/>
      <c r="J66" s="16"/>
      <c r="K66" s="15">
        <f t="shared" si="0"/>
        <v>0</v>
      </c>
    </row>
    <row r="67" spans="1:11">
      <c r="A67" s="69">
        <v>12</v>
      </c>
      <c r="B67" s="70" t="s">
        <v>9</v>
      </c>
      <c r="C67" s="65" t="s">
        <v>137</v>
      </c>
      <c r="D67" s="43" t="s">
        <v>6</v>
      </c>
      <c r="E67" s="16"/>
      <c r="F67" s="16">
        <f>F68</f>
        <v>4409.8999999999996</v>
      </c>
      <c r="G67" s="16">
        <f t="shared" ref="G67:J67" si="14">G68</f>
        <v>10336.212000000001</v>
      </c>
      <c r="H67" s="16">
        <f t="shared" si="14"/>
        <v>0</v>
      </c>
      <c r="I67" s="16">
        <f t="shared" si="14"/>
        <v>0</v>
      </c>
      <c r="J67" s="16">
        <f t="shared" si="14"/>
        <v>0</v>
      </c>
      <c r="K67" s="15">
        <f t="shared" si="0"/>
        <v>14746.112000000001</v>
      </c>
    </row>
    <row r="68" spans="1:11" ht="30">
      <c r="A68" s="69"/>
      <c r="B68" s="70"/>
      <c r="C68" s="66"/>
      <c r="D68" s="43" t="s">
        <v>7</v>
      </c>
      <c r="E68" s="16">
        <f>'Прил №5'!E152</f>
        <v>0</v>
      </c>
      <c r="F68" s="16">
        <f>'Прил №5'!F152</f>
        <v>4409.8999999999996</v>
      </c>
      <c r="G68" s="16">
        <f>'Прил №5'!G152</f>
        <v>10336.212000000001</v>
      </c>
      <c r="H68" s="16">
        <f>'Прил №5'!H152</f>
        <v>0</v>
      </c>
      <c r="I68" s="16">
        <f>'Прил №5'!I152</f>
        <v>0</v>
      </c>
      <c r="J68" s="16">
        <f>'Прил №5'!J152</f>
        <v>0</v>
      </c>
      <c r="K68" s="15">
        <f t="shared" si="0"/>
        <v>14746.112000000001</v>
      </c>
    </row>
    <row r="69" spans="1:11" ht="93" customHeight="1">
      <c r="A69" s="69"/>
      <c r="B69" s="70"/>
      <c r="C69" s="67"/>
      <c r="D69" s="43" t="s">
        <v>8</v>
      </c>
      <c r="E69" s="16">
        <v>0</v>
      </c>
      <c r="F69" s="16">
        <v>0</v>
      </c>
      <c r="G69" s="16">
        <v>0</v>
      </c>
      <c r="H69" s="16">
        <v>0</v>
      </c>
      <c r="I69" s="16">
        <v>0</v>
      </c>
      <c r="J69" s="16">
        <v>0</v>
      </c>
      <c r="K69" s="15">
        <f t="shared" si="0"/>
        <v>0</v>
      </c>
    </row>
    <row r="70" spans="1:11" ht="22.5" customHeight="1">
      <c r="A70" s="68" t="s">
        <v>84</v>
      </c>
      <c r="B70" s="70" t="s">
        <v>64</v>
      </c>
      <c r="C70" s="65" t="s">
        <v>138</v>
      </c>
      <c r="D70" s="43" t="s">
        <v>6</v>
      </c>
      <c r="E70" s="16"/>
      <c r="F70" s="16">
        <f>F71</f>
        <v>1797.1</v>
      </c>
      <c r="G70" s="16">
        <f t="shared" ref="G70:J70" si="15">G71</f>
        <v>0</v>
      </c>
      <c r="H70" s="16">
        <f t="shared" si="15"/>
        <v>0</v>
      </c>
      <c r="I70" s="16">
        <f t="shared" si="15"/>
        <v>0</v>
      </c>
      <c r="J70" s="16">
        <f t="shared" si="15"/>
        <v>0</v>
      </c>
      <c r="K70" s="15">
        <f t="shared" si="0"/>
        <v>1797.1</v>
      </c>
    </row>
    <row r="71" spans="1:11" ht="36.75" customHeight="1">
      <c r="A71" s="68"/>
      <c r="B71" s="70"/>
      <c r="C71" s="66"/>
      <c r="D71" s="43" t="s">
        <v>7</v>
      </c>
      <c r="E71" s="16">
        <f>'Прил №5'!E155</f>
        <v>0</v>
      </c>
      <c r="F71" s="16">
        <f>'Прил №5'!F158</f>
        <v>1797.1</v>
      </c>
      <c r="G71" s="16">
        <f>'Прил №5'!G158</f>
        <v>0</v>
      </c>
      <c r="H71" s="16">
        <f>'Прил №5'!H155</f>
        <v>0</v>
      </c>
      <c r="I71" s="16">
        <f>'Прил №5'!I155</f>
        <v>0</v>
      </c>
      <c r="J71" s="16">
        <f>'Прил №5'!J155</f>
        <v>0</v>
      </c>
      <c r="K71" s="15">
        <f t="shared" si="0"/>
        <v>1797.1</v>
      </c>
    </row>
    <row r="72" spans="1:11" ht="91.5" customHeight="1">
      <c r="A72" s="68"/>
      <c r="B72" s="70"/>
      <c r="C72" s="67"/>
      <c r="D72" s="43" t="s">
        <v>8</v>
      </c>
      <c r="E72" s="16">
        <v>0</v>
      </c>
      <c r="F72" s="16">
        <v>0</v>
      </c>
      <c r="G72" s="16">
        <v>0</v>
      </c>
      <c r="H72" s="16">
        <v>0</v>
      </c>
      <c r="I72" s="16">
        <v>0</v>
      </c>
      <c r="J72" s="16">
        <v>0</v>
      </c>
      <c r="K72" s="15">
        <f t="shared" si="0"/>
        <v>0</v>
      </c>
    </row>
    <row r="73" spans="1:11" ht="18" customHeight="1">
      <c r="A73" s="68" t="s">
        <v>85</v>
      </c>
      <c r="B73" s="70" t="s">
        <v>64</v>
      </c>
      <c r="C73" s="65" t="s">
        <v>218</v>
      </c>
      <c r="D73" s="43" t="s">
        <v>6</v>
      </c>
      <c r="E73" s="16"/>
      <c r="F73" s="16">
        <f>F74</f>
        <v>2612.7999999999997</v>
      </c>
      <c r="G73" s="16">
        <f t="shared" ref="G73:J73" si="16">G74</f>
        <v>0</v>
      </c>
      <c r="H73" s="16">
        <f t="shared" si="16"/>
        <v>0</v>
      </c>
      <c r="I73" s="16">
        <f t="shared" si="16"/>
        <v>0</v>
      </c>
      <c r="J73" s="16">
        <f t="shared" si="16"/>
        <v>0</v>
      </c>
      <c r="K73" s="15">
        <f t="shared" si="0"/>
        <v>2612.7999999999997</v>
      </c>
    </row>
    <row r="74" spans="1:11" ht="36.75" customHeight="1">
      <c r="A74" s="68"/>
      <c r="B74" s="70"/>
      <c r="C74" s="66"/>
      <c r="D74" s="43" t="s">
        <v>7</v>
      </c>
      <c r="E74" s="16"/>
      <c r="F74" s="16">
        <f>'Прил №5'!F164</f>
        <v>2612.7999999999997</v>
      </c>
      <c r="G74" s="16"/>
      <c r="H74" s="16"/>
      <c r="I74" s="16"/>
      <c r="J74" s="16"/>
      <c r="K74" s="15">
        <f t="shared" si="0"/>
        <v>2612.7999999999997</v>
      </c>
    </row>
    <row r="75" spans="1:11" ht="143.25" customHeight="1">
      <c r="A75" s="68"/>
      <c r="B75" s="70"/>
      <c r="C75" s="67"/>
      <c r="D75" s="43" t="s">
        <v>8</v>
      </c>
      <c r="E75" s="16">
        <v>0</v>
      </c>
      <c r="F75" s="16">
        <v>0</v>
      </c>
      <c r="G75" s="16">
        <v>0</v>
      </c>
      <c r="H75" s="16">
        <v>0</v>
      </c>
      <c r="I75" s="16">
        <v>0</v>
      </c>
      <c r="J75" s="16">
        <v>0</v>
      </c>
      <c r="K75" s="15">
        <f t="shared" si="0"/>
        <v>0</v>
      </c>
    </row>
    <row r="76" spans="1:11">
      <c r="A76" s="68" t="s">
        <v>112</v>
      </c>
      <c r="B76" s="70" t="s">
        <v>64</v>
      </c>
      <c r="C76" s="65" t="s">
        <v>113</v>
      </c>
      <c r="D76" s="43" t="s">
        <v>6</v>
      </c>
      <c r="E76" s="16"/>
      <c r="F76" s="16"/>
      <c r="G76" s="16">
        <f>G77</f>
        <v>3450</v>
      </c>
      <c r="H76" s="16"/>
      <c r="I76" s="16"/>
      <c r="J76" s="16"/>
      <c r="K76" s="15">
        <f t="shared" si="0"/>
        <v>3450</v>
      </c>
    </row>
    <row r="77" spans="1:11" ht="30">
      <c r="A77" s="68"/>
      <c r="B77" s="70"/>
      <c r="C77" s="66"/>
      <c r="D77" s="43" t="s">
        <v>7</v>
      </c>
      <c r="E77" s="16"/>
      <c r="F77" s="16"/>
      <c r="G77" s="16">
        <f>'Прил №5'!G170</f>
        <v>3450</v>
      </c>
      <c r="H77" s="16"/>
      <c r="I77" s="16"/>
      <c r="J77" s="16"/>
      <c r="K77" s="15">
        <f t="shared" si="0"/>
        <v>3450</v>
      </c>
    </row>
    <row r="78" spans="1:11" ht="151.5" customHeight="1">
      <c r="A78" s="68"/>
      <c r="B78" s="70"/>
      <c r="C78" s="67"/>
      <c r="D78" s="43" t="s">
        <v>8</v>
      </c>
      <c r="E78" s="16">
        <v>0</v>
      </c>
      <c r="F78" s="16"/>
      <c r="G78" s="16"/>
      <c r="H78" s="16"/>
      <c r="I78" s="16"/>
      <c r="J78" s="16"/>
      <c r="K78" s="15">
        <f t="shared" si="0"/>
        <v>0</v>
      </c>
    </row>
    <row r="79" spans="1:11">
      <c r="A79" s="68" t="s">
        <v>121</v>
      </c>
      <c r="B79" s="70" t="s">
        <v>64</v>
      </c>
      <c r="C79" s="65" t="s">
        <v>127</v>
      </c>
      <c r="D79" s="43" t="s">
        <v>6</v>
      </c>
      <c r="E79" s="16"/>
      <c r="F79" s="16"/>
      <c r="G79" s="16">
        <f>G80</f>
        <v>2207.1999999999998</v>
      </c>
      <c r="H79" s="16"/>
      <c r="I79" s="16"/>
      <c r="J79" s="16"/>
      <c r="K79" s="15">
        <f t="shared" si="0"/>
        <v>2207.1999999999998</v>
      </c>
    </row>
    <row r="80" spans="1:11" ht="30">
      <c r="A80" s="68"/>
      <c r="B80" s="70"/>
      <c r="C80" s="66"/>
      <c r="D80" s="43" t="s">
        <v>7</v>
      </c>
      <c r="E80" s="16"/>
      <c r="F80" s="16"/>
      <c r="G80" s="16">
        <f>'Прил №5'!G176</f>
        <v>2207.1999999999998</v>
      </c>
      <c r="H80" s="16"/>
      <c r="I80" s="16"/>
      <c r="J80" s="16"/>
      <c r="K80" s="15">
        <f t="shared" si="0"/>
        <v>2207.1999999999998</v>
      </c>
    </row>
    <row r="81" spans="1:11" ht="212.25" customHeight="1">
      <c r="A81" s="68"/>
      <c r="B81" s="70"/>
      <c r="C81" s="67"/>
      <c r="D81" s="43" t="s">
        <v>8</v>
      </c>
      <c r="E81" s="16"/>
      <c r="F81" s="16"/>
      <c r="G81" s="16"/>
      <c r="H81" s="16"/>
      <c r="I81" s="16"/>
      <c r="J81" s="16"/>
      <c r="K81" s="15">
        <f t="shared" ref="K81:K180" si="17">SUM(E81:J81)</f>
        <v>0</v>
      </c>
    </row>
    <row r="82" spans="1:11">
      <c r="A82" s="68" t="s">
        <v>122</v>
      </c>
      <c r="B82" s="70" t="s">
        <v>64</v>
      </c>
      <c r="C82" s="65" t="s">
        <v>217</v>
      </c>
      <c r="D82" s="43" t="s">
        <v>6</v>
      </c>
      <c r="E82" s="16"/>
      <c r="F82" s="16"/>
      <c r="G82" s="16">
        <f>G83</f>
        <v>112.41200000000001</v>
      </c>
      <c r="H82" s="16"/>
      <c r="I82" s="16"/>
      <c r="J82" s="16"/>
      <c r="K82" s="15">
        <f t="shared" si="17"/>
        <v>112.41200000000001</v>
      </c>
    </row>
    <row r="83" spans="1:11" ht="30">
      <c r="A83" s="68"/>
      <c r="B83" s="70"/>
      <c r="C83" s="66"/>
      <c r="D83" s="43" t="s">
        <v>7</v>
      </c>
      <c r="E83" s="16"/>
      <c r="F83" s="16"/>
      <c r="G83" s="16">
        <f>'Прил №5'!G182</f>
        <v>112.41200000000001</v>
      </c>
      <c r="H83" s="16"/>
      <c r="I83" s="16"/>
      <c r="J83" s="16"/>
      <c r="K83" s="15">
        <f t="shared" si="17"/>
        <v>112.41200000000001</v>
      </c>
    </row>
    <row r="84" spans="1:11" ht="210" customHeight="1">
      <c r="A84" s="68"/>
      <c r="B84" s="70"/>
      <c r="C84" s="67"/>
      <c r="D84" s="43" t="s">
        <v>8</v>
      </c>
      <c r="E84" s="16"/>
      <c r="F84" s="16"/>
      <c r="G84" s="16"/>
      <c r="H84" s="16"/>
      <c r="I84" s="16"/>
      <c r="J84" s="16"/>
      <c r="K84" s="15">
        <f t="shared" si="17"/>
        <v>0</v>
      </c>
    </row>
    <row r="85" spans="1:11">
      <c r="A85" s="68" t="s">
        <v>123</v>
      </c>
      <c r="B85" s="70" t="s">
        <v>64</v>
      </c>
      <c r="C85" s="65" t="s">
        <v>216</v>
      </c>
      <c r="D85" s="43" t="s">
        <v>6</v>
      </c>
      <c r="E85" s="16"/>
      <c r="F85" s="16"/>
      <c r="G85" s="16">
        <f>G86</f>
        <v>213.2</v>
      </c>
      <c r="H85" s="16"/>
      <c r="I85" s="16"/>
      <c r="J85" s="16"/>
      <c r="K85" s="15">
        <f t="shared" si="17"/>
        <v>213.2</v>
      </c>
    </row>
    <row r="86" spans="1:11" ht="30">
      <c r="A86" s="68"/>
      <c r="B86" s="70"/>
      <c r="C86" s="66"/>
      <c r="D86" s="43" t="s">
        <v>7</v>
      </c>
      <c r="E86" s="16"/>
      <c r="F86" s="16"/>
      <c r="G86" s="16">
        <f>'Прил №5'!G188</f>
        <v>213.2</v>
      </c>
      <c r="H86" s="16"/>
      <c r="I86" s="16"/>
      <c r="J86" s="16"/>
      <c r="K86" s="15">
        <f t="shared" si="17"/>
        <v>213.2</v>
      </c>
    </row>
    <row r="87" spans="1:11" ht="198" customHeight="1">
      <c r="A87" s="68"/>
      <c r="B87" s="70"/>
      <c r="C87" s="67"/>
      <c r="D87" s="43" t="s">
        <v>8</v>
      </c>
      <c r="E87" s="16"/>
      <c r="F87" s="16"/>
      <c r="G87" s="16"/>
      <c r="H87" s="16"/>
      <c r="I87" s="16"/>
      <c r="J87" s="16"/>
      <c r="K87" s="15">
        <f t="shared" si="17"/>
        <v>0</v>
      </c>
    </row>
    <row r="88" spans="1:11">
      <c r="A88" s="68" t="s">
        <v>124</v>
      </c>
      <c r="B88" s="70" t="s">
        <v>64</v>
      </c>
      <c r="C88" s="65" t="s">
        <v>215</v>
      </c>
      <c r="D88" s="43" t="s">
        <v>6</v>
      </c>
      <c r="E88" s="16"/>
      <c r="F88" s="16"/>
      <c r="G88" s="16">
        <f>G89</f>
        <v>189.3</v>
      </c>
      <c r="H88" s="16"/>
      <c r="I88" s="16"/>
      <c r="J88" s="16"/>
      <c r="K88" s="15">
        <f t="shared" ref="K88:K90" si="18">SUM(E88:J88)</f>
        <v>189.3</v>
      </c>
    </row>
    <row r="89" spans="1:11" ht="30">
      <c r="A89" s="68"/>
      <c r="B89" s="70"/>
      <c r="C89" s="66"/>
      <c r="D89" s="43" t="s">
        <v>7</v>
      </c>
      <c r="E89" s="16"/>
      <c r="F89" s="16"/>
      <c r="G89" s="16">
        <f>'Прил №5'!G194</f>
        <v>189.3</v>
      </c>
      <c r="H89" s="16"/>
      <c r="I89" s="16"/>
      <c r="J89" s="16"/>
      <c r="K89" s="15">
        <f t="shared" si="18"/>
        <v>189.3</v>
      </c>
    </row>
    <row r="90" spans="1:11" ht="195.75" customHeight="1">
      <c r="A90" s="68"/>
      <c r="B90" s="70"/>
      <c r="C90" s="67"/>
      <c r="D90" s="43" t="s">
        <v>8</v>
      </c>
      <c r="E90" s="16"/>
      <c r="F90" s="16"/>
      <c r="G90" s="16"/>
      <c r="H90" s="16"/>
      <c r="I90" s="16"/>
      <c r="J90" s="16"/>
      <c r="K90" s="15">
        <f t="shared" si="18"/>
        <v>0</v>
      </c>
    </row>
    <row r="91" spans="1:11" ht="15" customHeight="1">
      <c r="A91" s="68" t="s">
        <v>125</v>
      </c>
      <c r="B91" s="70" t="s">
        <v>64</v>
      </c>
      <c r="C91" s="65" t="s">
        <v>214</v>
      </c>
      <c r="D91" s="43" t="s">
        <v>6</v>
      </c>
      <c r="E91" s="16"/>
      <c r="F91" s="16"/>
      <c r="G91" s="16">
        <f>G92</f>
        <v>317</v>
      </c>
      <c r="H91" s="16"/>
      <c r="I91" s="16"/>
      <c r="J91" s="16"/>
      <c r="K91" s="15">
        <f t="shared" si="17"/>
        <v>317</v>
      </c>
    </row>
    <row r="92" spans="1:11" ht="30">
      <c r="A92" s="68"/>
      <c r="B92" s="70"/>
      <c r="C92" s="66"/>
      <c r="D92" s="43" t="s">
        <v>7</v>
      </c>
      <c r="E92" s="16"/>
      <c r="F92" s="16"/>
      <c r="G92" s="16">
        <f>'Прил №5'!G200</f>
        <v>317</v>
      </c>
      <c r="H92" s="16"/>
      <c r="I92" s="16"/>
      <c r="J92" s="16"/>
      <c r="K92" s="15">
        <f t="shared" si="17"/>
        <v>317</v>
      </c>
    </row>
    <row r="93" spans="1:11" ht="151.5" customHeight="1">
      <c r="A93" s="68"/>
      <c r="B93" s="70"/>
      <c r="C93" s="67"/>
      <c r="D93" s="43" t="s">
        <v>8</v>
      </c>
      <c r="E93" s="16"/>
      <c r="F93" s="16"/>
      <c r="G93" s="16"/>
      <c r="H93" s="16"/>
      <c r="I93" s="16"/>
      <c r="J93" s="16"/>
      <c r="K93" s="15">
        <f t="shared" si="17"/>
        <v>0</v>
      </c>
    </row>
    <row r="94" spans="1:11">
      <c r="A94" s="68" t="s">
        <v>126</v>
      </c>
      <c r="B94" s="70" t="s">
        <v>64</v>
      </c>
      <c r="C94" s="65" t="s">
        <v>213</v>
      </c>
      <c r="D94" s="43" t="s">
        <v>6</v>
      </c>
      <c r="E94" s="16"/>
      <c r="F94" s="16"/>
      <c r="G94" s="16">
        <f>G95</f>
        <v>379.5</v>
      </c>
      <c r="H94" s="16"/>
      <c r="I94" s="16"/>
      <c r="J94" s="16"/>
      <c r="K94" s="15">
        <f t="shared" si="17"/>
        <v>379.5</v>
      </c>
    </row>
    <row r="95" spans="1:11" ht="30">
      <c r="A95" s="68"/>
      <c r="B95" s="70"/>
      <c r="C95" s="66"/>
      <c r="D95" s="43" t="s">
        <v>7</v>
      </c>
      <c r="E95" s="16"/>
      <c r="F95" s="16"/>
      <c r="G95" s="16">
        <f>'Прил №5'!G206</f>
        <v>379.5</v>
      </c>
      <c r="H95" s="16"/>
      <c r="I95" s="16"/>
      <c r="J95" s="16"/>
      <c r="K95" s="15">
        <f t="shared" si="17"/>
        <v>379.5</v>
      </c>
    </row>
    <row r="96" spans="1:11" ht="209.25" customHeight="1">
      <c r="A96" s="68"/>
      <c r="B96" s="70"/>
      <c r="C96" s="67"/>
      <c r="D96" s="43" t="s">
        <v>8</v>
      </c>
      <c r="E96" s="16"/>
      <c r="F96" s="16"/>
      <c r="G96" s="16"/>
      <c r="H96" s="16"/>
      <c r="I96" s="16"/>
      <c r="J96" s="16"/>
      <c r="K96" s="15">
        <f t="shared" si="17"/>
        <v>0</v>
      </c>
    </row>
    <row r="97" spans="1:11">
      <c r="A97" s="68" t="s">
        <v>134</v>
      </c>
      <c r="B97" s="70" t="s">
        <v>64</v>
      </c>
      <c r="C97" s="65" t="s">
        <v>212</v>
      </c>
      <c r="D97" s="43" t="s">
        <v>6</v>
      </c>
      <c r="E97" s="16"/>
      <c r="F97" s="16"/>
      <c r="G97" s="16">
        <f>G98</f>
        <v>200.4</v>
      </c>
      <c r="H97" s="16"/>
      <c r="I97" s="16"/>
      <c r="J97" s="16"/>
      <c r="K97" s="15">
        <f t="shared" si="17"/>
        <v>200.4</v>
      </c>
    </row>
    <row r="98" spans="1:11" ht="30">
      <c r="A98" s="68"/>
      <c r="B98" s="70"/>
      <c r="C98" s="66"/>
      <c r="D98" s="43" t="s">
        <v>7</v>
      </c>
      <c r="E98" s="16"/>
      <c r="F98" s="16"/>
      <c r="G98" s="16">
        <f>'Прил №5'!G212</f>
        <v>200.4</v>
      </c>
      <c r="H98" s="16"/>
      <c r="I98" s="16"/>
      <c r="J98" s="16"/>
      <c r="K98" s="15">
        <f t="shared" si="17"/>
        <v>200.4</v>
      </c>
    </row>
    <row r="99" spans="1:11" ht="149.25" customHeight="1">
      <c r="A99" s="68"/>
      <c r="B99" s="70"/>
      <c r="C99" s="67"/>
      <c r="D99" s="43" t="s">
        <v>8</v>
      </c>
      <c r="E99" s="16"/>
      <c r="F99" s="16"/>
      <c r="G99" s="16"/>
      <c r="H99" s="16"/>
      <c r="I99" s="16"/>
      <c r="J99" s="16"/>
      <c r="K99" s="15">
        <f t="shared" si="17"/>
        <v>0</v>
      </c>
    </row>
    <row r="100" spans="1:11">
      <c r="A100" s="68" t="s">
        <v>135</v>
      </c>
      <c r="B100" s="70" t="s">
        <v>64</v>
      </c>
      <c r="C100" s="65" t="s">
        <v>190</v>
      </c>
      <c r="D100" s="43" t="s">
        <v>6</v>
      </c>
      <c r="E100" s="16"/>
      <c r="F100" s="16"/>
      <c r="G100" s="16">
        <f>G101</f>
        <v>134.70000000000002</v>
      </c>
      <c r="H100" s="16"/>
      <c r="I100" s="16"/>
      <c r="J100" s="16"/>
      <c r="K100" s="15">
        <f t="shared" si="17"/>
        <v>134.70000000000002</v>
      </c>
    </row>
    <row r="101" spans="1:11" ht="30">
      <c r="A101" s="68"/>
      <c r="B101" s="70"/>
      <c r="C101" s="66"/>
      <c r="D101" s="43" t="s">
        <v>7</v>
      </c>
      <c r="E101" s="16"/>
      <c r="F101" s="16"/>
      <c r="G101" s="16">
        <f>'Прил №5'!G218</f>
        <v>134.70000000000002</v>
      </c>
      <c r="H101" s="16"/>
      <c r="I101" s="16"/>
      <c r="J101" s="16"/>
      <c r="K101" s="15">
        <f t="shared" si="17"/>
        <v>134.70000000000002</v>
      </c>
    </row>
    <row r="102" spans="1:11" ht="209.25" customHeight="1">
      <c r="A102" s="68"/>
      <c r="B102" s="70"/>
      <c r="C102" s="67"/>
      <c r="D102" s="43" t="s">
        <v>8</v>
      </c>
      <c r="E102" s="16"/>
      <c r="F102" s="16"/>
      <c r="G102" s="16"/>
      <c r="H102" s="16"/>
      <c r="I102" s="16"/>
      <c r="J102" s="16"/>
      <c r="K102" s="15">
        <f t="shared" si="17"/>
        <v>0</v>
      </c>
    </row>
    <row r="103" spans="1:11">
      <c r="A103" s="68" t="s">
        <v>144</v>
      </c>
      <c r="B103" s="70" t="s">
        <v>64</v>
      </c>
      <c r="C103" s="65" t="s">
        <v>211</v>
      </c>
      <c r="D103" s="43" t="s">
        <v>6</v>
      </c>
      <c r="E103" s="16"/>
      <c r="F103" s="16"/>
      <c r="G103" s="16">
        <f>G104</f>
        <v>141.4</v>
      </c>
      <c r="H103" s="16"/>
      <c r="I103" s="16"/>
      <c r="J103" s="16"/>
      <c r="K103" s="15">
        <f t="shared" ref="K103:K135" si="19">SUM(E103:J103)</f>
        <v>141.4</v>
      </c>
    </row>
    <row r="104" spans="1:11" ht="30">
      <c r="A104" s="68"/>
      <c r="B104" s="70"/>
      <c r="C104" s="66"/>
      <c r="D104" s="43" t="s">
        <v>7</v>
      </c>
      <c r="E104" s="16"/>
      <c r="F104" s="16"/>
      <c r="G104" s="16">
        <f>'Прил №5'!G224</f>
        <v>141.4</v>
      </c>
      <c r="H104" s="16"/>
      <c r="I104" s="16"/>
      <c r="J104" s="16"/>
      <c r="K104" s="15">
        <f t="shared" si="19"/>
        <v>141.4</v>
      </c>
    </row>
    <row r="105" spans="1:11" ht="207.75" customHeight="1">
      <c r="A105" s="68"/>
      <c r="B105" s="70"/>
      <c r="C105" s="67"/>
      <c r="D105" s="43" t="s">
        <v>8</v>
      </c>
      <c r="E105" s="16"/>
      <c r="F105" s="16"/>
      <c r="G105" s="16"/>
      <c r="H105" s="16"/>
      <c r="I105" s="16"/>
      <c r="J105" s="16"/>
      <c r="K105" s="15">
        <f t="shared" si="19"/>
        <v>0</v>
      </c>
    </row>
    <row r="106" spans="1:11" ht="16.5" customHeight="1">
      <c r="A106" s="68" t="s">
        <v>145</v>
      </c>
      <c r="B106" s="70" t="s">
        <v>64</v>
      </c>
      <c r="C106" s="65" t="s">
        <v>210</v>
      </c>
      <c r="D106" s="43" t="s">
        <v>6</v>
      </c>
      <c r="E106" s="16"/>
      <c r="F106" s="16"/>
      <c r="G106" s="16">
        <f>G107</f>
        <v>220</v>
      </c>
      <c r="H106" s="16"/>
      <c r="I106" s="16"/>
      <c r="J106" s="16"/>
      <c r="K106" s="15">
        <f t="shared" si="19"/>
        <v>220</v>
      </c>
    </row>
    <row r="107" spans="1:11" ht="98.25" customHeight="1">
      <c r="A107" s="68"/>
      <c r="B107" s="70"/>
      <c r="C107" s="66"/>
      <c r="D107" s="43" t="s">
        <v>7</v>
      </c>
      <c r="E107" s="16"/>
      <c r="F107" s="16"/>
      <c r="G107" s="16">
        <f>'Прил №5'!G230</f>
        <v>220</v>
      </c>
      <c r="H107" s="16"/>
      <c r="I107" s="16"/>
      <c r="J107" s="16"/>
      <c r="K107" s="15">
        <f t="shared" si="19"/>
        <v>220</v>
      </c>
    </row>
    <row r="108" spans="1:11" ht="141.75" customHeight="1">
      <c r="A108" s="68"/>
      <c r="B108" s="70"/>
      <c r="C108" s="67"/>
      <c r="D108" s="43" t="s">
        <v>8</v>
      </c>
      <c r="E108" s="16"/>
      <c r="F108" s="16"/>
      <c r="G108" s="16"/>
      <c r="H108" s="16"/>
      <c r="I108" s="16"/>
      <c r="J108" s="16"/>
      <c r="K108" s="15">
        <f t="shared" si="19"/>
        <v>0</v>
      </c>
    </row>
    <row r="109" spans="1:11" ht="32.25" customHeight="1">
      <c r="A109" s="68" t="s">
        <v>146</v>
      </c>
      <c r="B109" s="70" t="s">
        <v>64</v>
      </c>
      <c r="C109" s="65" t="s">
        <v>209</v>
      </c>
      <c r="D109" s="43" t="s">
        <v>6</v>
      </c>
      <c r="E109" s="16"/>
      <c r="F109" s="16"/>
      <c r="G109" s="16">
        <f>G110</f>
        <v>149.9</v>
      </c>
      <c r="H109" s="16"/>
      <c r="I109" s="16"/>
      <c r="J109" s="16"/>
      <c r="K109" s="15">
        <f t="shared" si="19"/>
        <v>149.9</v>
      </c>
    </row>
    <row r="110" spans="1:11" ht="91.5" customHeight="1">
      <c r="A110" s="68"/>
      <c r="B110" s="70"/>
      <c r="C110" s="66"/>
      <c r="D110" s="43" t="s">
        <v>7</v>
      </c>
      <c r="E110" s="16"/>
      <c r="F110" s="16"/>
      <c r="G110" s="16">
        <f>'Прил №5'!G236</f>
        <v>149.9</v>
      </c>
      <c r="H110" s="16"/>
      <c r="I110" s="16"/>
      <c r="J110" s="16"/>
      <c r="K110" s="15">
        <f t="shared" si="19"/>
        <v>149.9</v>
      </c>
    </row>
    <row r="111" spans="1:11" ht="132" customHeight="1">
      <c r="A111" s="68"/>
      <c r="B111" s="70"/>
      <c r="C111" s="67"/>
      <c r="D111" s="43" t="s">
        <v>8</v>
      </c>
      <c r="E111" s="16"/>
      <c r="F111" s="16"/>
      <c r="G111" s="16"/>
      <c r="H111" s="16"/>
      <c r="I111" s="16"/>
      <c r="J111" s="16"/>
      <c r="K111" s="15">
        <f t="shared" si="19"/>
        <v>0</v>
      </c>
    </row>
    <row r="112" spans="1:11">
      <c r="A112" s="68" t="s">
        <v>147</v>
      </c>
      <c r="B112" s="70" t="s">
        <v>64</v>
      </c>
      <c r="C112" s="65" t="s">
        <v>208</v>
      </c>
      <c r="D112" s="43" t="s">
        <v>6</v>
      </c>
      <c r="E112" s="16"/>
      <c r="F112" s="16"/>
      <c r="G112" s="16">
        <f>G113</f>
        <v>266.89999999999998</v>
      </c>
      <c r="H112" s="16"/>
      <c r="I112" s="16"/>
      <c r="J112" s="16"/>
      <c r="K112" s="15">
        <f t="shared" si="19"/>
        <v>266.89999999999998</v>
      </c>
    </row>
    <row r="113" spans="1:11" ht="30">
      <c r="A113" s="68"/>
      <c r="B113" s="70"/>
      <c r="C113" s="66"/>
      <c r="D113" s="43" t="s">
        <v>7</v>
      </c>
      <c r="E113" s="16"/>
      <c r="F113" s="16"/>
      <c r="G113" s="16">
        <f>'Прил №5'!G242</f>
        <v>266.89999999999998</v>
      </c>
      <c r="H113" s="16"/>
      <c r="I113" s="16"/>
      <c r="J113" s="16"/>
      <c r="K113" s="15">
        <f t="shared" si="19"/>
        <v>266.89999999999998</v>
      </c>
    </row>
    <row r="114" spans="1:11" ht="224.25" customHeight="1">
      <c r="A114" s="68"/>
      <c r="B114" s="70"/>
      <c r="C114" s="67"/>
      <c r="D114" s="43" t="s">
        <v>8</v>
      </c>
      <c r="E114" s="16"/>
      <c r="F114" s="16"/>
      <c r="G114" s="16"/>
      <c r="H114" s="16"/>
      <c r="I114" s="16"/>
      <c r="J114" s="16"/>
      <c r="K114" s="15">
        <f t="shared" si="19"/>
        <v>0</v>
      </c>
    </row>
    <row r="115" spans="1:11">
      <c r="A115" s="68" t="s">
        <v>148</v>
      </c>
      <c r="B115" s="70" t="s">
        <v>64</v>
      </c>
      <c r="C115" s="65" t="s">
        <v>207</v>
      </c>
      <c r="D115" s="43" t="s">
        <v>6</v>
      </c>
      <c r="E115" s="16"/>
      <c r="F115" s="16"/>
      <c r="G115" s="16">
        <f>G116</f>
        <v>337.09999999999997</v>
      </c>
      <c r="H115" s="16"/>
      <c r="I115" s="16"/>
      <c r="J115" s="16"/>
      <c r="K115" s="15">
        <f t="shared" si="19"/>
        <v>337.09999999999997</v>
      </c>
    </row>
    <row r="116" spans="1:11" ht="30">
      <c r="A116" s="68"/>
      <c r="B116" s="70"/>
      <c r="C116" s="66"/>
      <c r="D116" s="43" t="s">
        <v>7</v>
      </c>
      <c r="E116" s="16"/>
      <c r="F116" s="16"/>
      <c r="G116" s="16">
        <f>'Прил №5'!G248</f>
        <v>337.09999999999997</v>
      </c>
      <c r="H116" s="16"/>
      <c r="I116" s="16"/>
      <c r="J116" s="16"/>
      <c r="K116" s="15">
        <f t="shared" si="19"/>
        <v>337.09999999999997</v>
      </c>
    </row>
    <row r="117" spans="1:11" ht="228" customHeight="1">
      <c r="A117" s="68"/>
      <c r="B117" s="70"/>
      <c r="C117" s="67"/>
      <c r="D117" s="43" t="s">
        <v>8</v>
      </c>
      <c r="E117" s="16"/>
      <c r="F117" s="16"/>
      <c r="G117" s="16"/>
      <c r="H117" s="16"/>
      <c r="I117" s="16"/>
      <c r="J117" s="16"/>
      <c r="K117" s="15">
        <f t="shared" si="19"/>
        <v>0</v>
      </c>
    </row>
    <row r="118" spans="1:11">
      <c r="A118" s="68" t="s">
        <v>149</v>
      </c>
      <c r="B118" s="70" t="s">
        <v>64</v>
      </c>
      <c r="C118" s="65" t="s">
        <v>206</v>
      </c>
      <c r="D118" s="43" t="s">
        <v>6</v>
      </c>
      <c r="E118" s="16"/>
      <c r="F118" s="16"/>
      <c r="G118" s="16">
        <f>G119</f>
        <v>382.09999999999997</v>
      </c>
      <c r="H118" s="16"/>
      <c r="I118" s="16"/>
      <c r="J118" s="16"/>
      <c r="K118" s="15">
        <f t="shared" si="19"/>
        <v>382.09999999999997</v>
      </c>
    </row>
    <row r="119" spans="1:11" ht="30">
      <c r="A119" s="68"/>
      <c r="B119" s="70"/>
      <c r="C119" s="66"/>
      <c r="D119" s="43" t="s">
        <v>7</v>
      </c>
      <c r="E119" s="16"/>
      <c r="F119" s="16"/>
      <c r="G119" s="16">
        <f>'Прил №5'!G254</f>
        <v>382.09999999999997</v>
      </c>
      <c r="H119" s="16"/>
      <c r="I119" s="16"/>
      <c r="J119" s="16"/>
      <c r="K119" s="15">
        <f t="shared" si="19"/>
        <v>382.09999999999997</v>
      </c>
    </row>
    <row r="120" spans="1:11" ht="211.5" customHeight="1">
      <c r="A120" s="68"/>
      <c r="B120" s="70"/>
      <c r="C120" s="67"/>
      <c r="D120" s="43" t="s">
        <v>8</v>
      </c>
      <c r="E120" s="16"/>
      <c r="F120" s="16"/>
      <c r="G120" s="16"/>
      <c r="H120" s="16"/>
      <c r="I120" s="16"/>
      <c r="J120" s="16"/>
      <c r="K120" s="15">
        <f t="shared" si="19"/>
        <v>0</v>
      </c>
    </row>
    <row r="121" spans="1:11">
      <c r="A121" s="68" t="s">
        <v>150</v>
      </c>
      <c r="B121" s="70" t="s">
        <v>64</v>
      </c>
      <c r="C121" s="65" t="s">
        <v>205</v>
      </c>
      <c r="D121" s="43" t="s">
        <v>6</v>
      </c>
      <c r="E121" s="16"/>
      <c r="F121" s="16"/>
      <c r="G121" s="16">
        <f>G122</f>
        <v>211.79999999999998</v>
      </c>
      <c r="H121" s="16"/>
      <c r="I121" s="16"/>
      <c r="J121" s="16"/>
      <c r="K121" s="15">
        <f t="shared" si="19"/>
        <v>211.79999999999998</v>
      </c>
    </row>
    <row r="122" spans="1:11" ht="30">
      <c r="A122" s="68"/>
      <c r="B122" s="70"/>
      <c r="C122" s="66"/>
      <c r="D122" s="43" t="s">
        <v>7</v>
      </c>
      <c r="E122" s="16"/>
      <c r="F122" s="16"/>
      <c r="G122" s="16">
        <f>'Прил №5'!G260</f>
        <v>211.79999999999998</v>
      </c>
      <c r="H122" s="16"/>
      <c r="I122" s="16"/>
      <c r="J122" s="16"/>
      <c r="K122" s="15">
        <f t="shared" si="19"/>
        <v>211.79999999999998</v>
      </c>
    </row>
    <row r="123" spans="1:11" ht="210.75" customHeight="1">
      <c r="A123" s="68"/>
      <c r="B123" s="70"/>
      <c r="C123" s="67"/>
      <c r="D123" s="43" t="s">
        <v>8</v>
      </c>
      <c r="E123" s="16"/>
      <c r="F123" s="16"/>
      <c r="G123" s="16"/>
      <c r="H123" s="16"/>
      <c r="I123" s="16"/>
      <c r="J123" s="16"/>
      <c r="K123" s="15">
        <f t="shared" si="19"/>
        <v>0</v>
      </c>
    </row>
    <row r="124" spans="1:11">
      <c r="A124" s="68" t="s">
        <v>157</v>
      </c>
      <c r="B124" s="70" t="s">
        <v>64</v>
      </c>
      <c r="C124" s="65" t="s">
        <v>204</v>
      </c>
      <c r="D124" s="43" t="s">
        <v>6</v>
      </c>
      <c r="E124" s="16"/>
      <c r="F124" s="16"/>
      <c r="G124" s="16">
        <f>G125</f>
        <v>307.8</v>
      </c>
      <c r="H124" s="16"/>
      <c r="I124" s="16"/>
      <c r="J124" s="16"/>
      <c r="K124" s="15">
        <f t="shared" si="19"/>
        <v>307.8</v>
      </c>
    </row>
    <row r="125" spans="1:11" ht="30">
      <c r="A125" s="68"/>
      <c r="B125" s="70"/>
      <c r="C125" s="66"/>
      <c r="D125" s="43" t="s">
        <v>7</v>
      </c>
      <c r="E125" s="16"/>
      <c r="F125" s="16"/>
      <c r="G125" s="16">
        <f>'Прил №5'!G266</f>
        <v>307.8</v>
      </c>
      <c r="H125" s="16"/>
      <c r="I125" s="16"/>
      <c r="J125" s="16"/>
      <c r="K125" s="15">
        <f t="shared" si="19"/>
        <v>307.8</v>
      </c>
    </row>
    <row r="126" spans="1:11" ht="197.25" customHeight="1">
      <c r="A126" s="68"/>
      <c r="B126" s="70"/>
      <c r="C126" s="67"/>
      <c r="D126" s="43" t="s">
        <v>8</v>
      </c>
      <c r="E126" s="16"/>
      <c r="F126" s="16"/>
      <c r="G126" s="16"/>
      <c r="H126" s="16"/>
      <c r="I126" s="16"/>
      <c r="J126" s="16"/>
      <c r="K126" s="15">
        <f t="shared" si="19"/>
        <v>0</v>
      </c>
    </row>
    <row r="127" spans="1:11">
      <c r="A127" s="68" t="s">
        <v>151</v>
      </c>
      <c r="B127" s="70" t="s">
        <v>64</v>
      </c>
      <c r="C127" s="65" t="s">
        <v>170</v>
      </c>
      <c r="D127" s="43" t="s">
        <v>6</v>
      </c>
      <c r="E127" s="16"/>
      <c r="F127" s="16"/>
      <c r="G127" s="16">
        <f>G128</f>
        <v>142.1</v>
      </c>
      <c r="H127" s="16"/>
      <c r="I127" s="16"/>
      <c r="J127" s="16"/>
      <c r="K127" s="15">
        <f t="shared" si="19"/>
        <v>142.1</v>
      </c>
    </row>
    <row r="128" spans="1:11" ht="30">
      <c r="A128" s="68"/>
      <c r="B128" s="70"/>
      <c r="C128" s="66"/>
      <c r="D128" s="43" t="s">
        <v>7</v>
      </c>
      <c r="E128" s="16"/>
      <c r="F128" s="16"/>
      <c r="G128" s="16">
        <f>'Прил №5'!G272</f>
        <v>142.1</v>
      </c>
      <c r="H128" s="16"/>
      <c r="I128" s="16"/>
      <c r="J128" s="16"/>
      <c r="K128" s="15">
        <f t="shared" si="19"/>
        <v>142.1</v>
      </c>
    </row>
    <row r="129" spans="1:11" ht="212.25" customHeight="1">
      <c r="A129" s="68"/>
      <c r="B129" s="70"/>
      <c r="C129" s="67"/>
      <c r="D129" s="43" t="s">
        <v>8</v>
      </c>
      <c r="E129" s="16"/>
      <c r="F129" s="16"/>
      <c r="G129" s="16"/>
      <c r="H129" s="16"/>
      <c r="I129" s="16"/>
      <c r="J129" s="16"/>
      <c r="K129" s="15">
        <f t="shared" si="19"/>
        <v>0</v>
      </c>
    </row>
    <row r="130" spans="1:11">
      <c r="A130" s="68" t="s">
        <v>152</v>
      </c>
      <c r="B130" s="70" t="s">
        <v>64</v>
      </c>
      <c r="C130" s="65" t="s">
        <v>203</v>
      </c>
      <c r="D130" s="43" t="s">
        <v>6</v>
      </c>
      <c r="E130" s="16"/>
      <c r="F130" s="16"/>
      <c r="G130" s="16">
        <f>G131</f>
        <v>512.1</v>
      </c>
      <c r="H130" s="16"/>
      <c r="I130" s="16"/>
      <c r="J130" s="16"/>
      <c r="K130" s="15">
        <f t="shared" si="19"/>
        <v>512.1</v>
      </c>
    </row>
    <row r="131" spans="1:11" ht="30">
      <c r="A131" s="68"/>
      <c r="B131" s="70"/>
      <c r="C131" s="66"/>
      <c r="D131" s="43" t="s">
        <v>7</v>
      </c>
      <c r="E131" s="16"/>
      <c r="F131" s="16"/>
      <c r="G131" s="16">
        <f>'Прил №5'!G278</f>
        <v>512.1</v>
      </c>
      <c r="H131" s="16"/>
      <c r="I131" s="16"/>
      <c r="J131" s="16"/>
      <c r="K131" s="15">
        <f t="shared" si="19"/>
        <v>512.1</v>
      </c>
    </row>
    <row r="132" spans="1:11" ht="241.5" customHeight="1">
      <c r="A132" s="68"/>
      <c r="B132" s="70"/>
      <c r="C132" s="67"/>
      <c r="D132" s="43" t="s">
        <v>8</v>
      </c>
      <c r="E132" s="16"/>
      <c r="F132" s="16"/>
      <c r="G132" s="16"/>
      <c r="H132" s="16"/>
      <c r="I132" s="16"/>
      <c r="J132" s="16"/>
      <c r="K132" s="15">
        <f t="shared" si="19"/>
        <v>0</v>
      </c>
    </row>
    <row r="133" spans="1:11">
      <c r="A133" s="68" t="s">
        <v>154</v>
      </c>
      <c r="B133" s="70" t="s">
        <v>64</v>
      </c>
      <c r="C133" s="65" t="s">
        <v>202</v>
      </c>
      <c r="D133" s="43" t="s">
        <v>6</v>
      </c>
      <c r="E133" s="16"/>
      <c r="F133" s="16"/>
      <c r="G133" s="16">
        <f>G134</f>
        <v>180.10000000000002</v>
      </c>
      <c r="H133" s="16"/>
      <c r="I133" s="16"/>
      <c r="J133" s="16"/>
      <c r="K133" s="15">
        <f t="shared" si="19"/>
        <v>180.10000000000002</v>
      </c>
    </row>
    <row r="134" spans="1:11" ht="30">
      <c r="A134" s="68"/>
      <c r="B134" s="70"/>
      <c r="C134" s="66"/>
      <c r="D134" s="43" t="s">
        <v>7</v>
      </c>
      <c r="E134" s="16"/>
      <c r="F134" s="16"/>
      <c r="G134" s="16">
        <f>'Прил №5'!G284</f>
        <v>180.10000000000002</v>
      </c>
      <c r="H134" s="16"/>
      <c r="I134" s="16"/>
      <c r="J134" s="16"/>
      <c r="K134" s="15">
        <f t="shared" si="19"/>
        <v>180.10000000000002</v>
      </c>
    </row>
    <row r="135" spans="1:11" ht="210.75" customHeight="1">
      <c r="A135" s="68"/>
      <c r="B135" s="70"/>
      <c r="C135" s="67"/>
      <c r="D135" s="43" t="s">
        <v>8</v>
      </c>
      <c r="E135" s="16"/>
      <c r="F135" s="16"/>
      <c r="G135" s="16"/>
      <c r="H135" s="16"/>
      <c r="I135" s="16"/>
      <c r="J135" s="16"/>
      <c r="K135" s="15">
        <f t="shared" si="19"/>
        <v>0</v>
      </c>
    </row>
    <row r="136" spans="1:11">
      <c r="A136" s="68" t="s">
        <v>155</v>
      </c>
      <c r="B136" s="70" t="s">
        <v>64</v>
      </c>
      <c r="C136" s="65" t="s">
        <v>153</v>
      </c>
      <c r="D136" s="43" t="s">
        <v>6</v>
      </c>
      <c r="E136" s="16"/>
      <c r="F136" s="16"/>
      <c r="G136" s="16">
        <f>G137</f>
        <v>281.2</v>
      </c>
      <c r="H136" s="16"/>
      <c r="I136" s="16"/>
      <c r="J136" s="16"/>
      <c r="K136" s="15">
        <f t="shared" si="17"/>
        <v>281.2</v>
      </c>
    </row>
    <row r="137" spans="1:11" ht="30">
      <c r="A137" s="68"/>
      <c r="B137" s="70"/>
      <c r="C137" s="66"/>
      <c r="D137" s="43" t="s">
        <v>7</v>
      </c>
      <c r="E137" s="16"/>
      <c r="F137" s="16"/>
      <c r="G137" s="16">
        <f>'Прил №5'!G290</f>
        <v>281.2</v>
      </c>
      <c r="H137" s="16"/>
      <c r="I137" s="16"/>
      <c r="J137" s="16"/>
      <c r="K137" s="15">
        <f t="shared" si="17"/>
        <v>281.2</v>
      </c>
    </row>
    <row r="138" spans="1:11" ht="210" customHeight="1">
      <c r="A138" s="68"/>
      <c r="B138" s="70"/>
      <c r="C138" s="67"/>
      <c r="D138" s="43" t="s">
        <v>8</v>
      </c>
      <c r="E138" s="16"/>
      <c r="F138" s="16"/>
      <c r="G138" s="16"/>
      <c r="H138" s="16"/>
      <c r="I138" s="16"/>
      <c r="J138" s="16"/>
      <c r="K138" s="15">
        <f t="shared" si="17"/>
        <v>0</v>
      </c>
    </row>
    <row r="139" spans="1:11">
      <c r="A139" s="69">
        <v>13</v>
      </c>
      <c r="B139" s="65" t="s">
        <v>9</v>
      </c>
      <c r="C139" s="65" t="s">
        <v>143</v>
      </c>
      <c r="D139" s="43" t="s">
        <v>6</v>
      </c>
      <c r="E139" s="16">
        <f t="shared" ref="E139:J139" si="20">E140</f>
        <v>16446.599999999999</v>
      </c>
      <c r="F139" s="16">
        <f t="shared" si="20"/>
        <v>16664.3</v>
      </c>
      <c r="G139" s="16">
        <f t="shared" si="20"/>
        <v>16896.400000000001</v>
      </c>
      <c r="H139" s="16">
        <f t="shared" si="20"/>
        <v>17518.400000000001</v>
      </c>
      <c r="I139" s="16">
        <f t="shared" si="20"/>
        <v>17518.400000000001</v>
      </c>
      <c r="J139" s="16">
        <f t="shared" si="20"/>
        <v>17518.400000000001</v>
      </c>
      <c r="K139" s="15">
        <f t="shared" si="17"/>
        <v>102562.5</v>
      </c>
    </row>
    <row r="140" spans="1:11" ht="30">
      <c r="A140" s="69"/>
      <c r="B140" s="66"/>
      <c r="C140" s="66"/>
      <c r="D140" s="43" t="s">
        <v>7</v>
      </c>
      <c r="E140" s="16">
        <f>'Прил №5'!E296</f>
        <v>16446.599999999999</v>
      </c>
      <c r="F140" s="16">
        <f>'Прил №5'!F296</f>
        <v>16664.3</v>
      </c>
      <c r="G140" s="16">
        <f>'Прил №5'!G296</f>
        <v>16896.400000000001</v>
      </c>
      <c r="H140" s="16">
        <f>'Прил №5'!H296</f>
        <v>17518.400000000001</v>
      </c>
      <c r="I140" s="16">
        <f>'Прил №5'!I296</f>
        <v>17518.400000000001</v>
      </c>
      <c r="J140" s="16">
        <f>'Прил №5'!J296</f>
        <v>17518.400000000001</v>
      </c>
      <c r="K140" s="15">
        <f t="shared" si="17"/>
        <v>102562.5</v>
      </c>
    </row>
    <row r="141" spans="1:11" ht="135.75" customHeight="1">
      <c r="A141" s="69"/>
      <c r="B141" s="67"/>
      <c r="C141" s="67"/>
      <c r="D141" s="43" t="s">
        <v>8</v>
      </c>
      <c r="E141" s="16"/>
      <c r="F141" s="16"/>
      <c r="G141" s="16"/>
      <c r="H141" s="16"/>
      <c r="I141" s="16"/>
      <c r="J141" s="16"/>
      <c r="K141" s="15">
        <f t="shared" si="17"/>
        <v>0</v>
      </c>
    </row>
    <row r="142" spans="1:11">
      <c r="A142" s="69">
        <v>14</v>
      </c>
      <c r="B142" s="65" t="s">
        <v>9</v>
      </c>
      <c r="C142" s="71" t="s">
        <v>89</v>
      </c>
      <c r="D142" s="43" t="s">
        <v>6</v>
      </c>
      <c r="E142" s="16">
        <f t="shared" ref="E142:J142" si="21">E143</f>
        <v>9374.9</v>
      </c>
      <c r="F142" s="16">
        <f t="shared" si="21"/>
        <v>9806</v>
      </c>
      <c r="G142" s="16">
        <f t="shared" si="21"/>
        <v>9351.7999999999993</v>
      </c>
      <c r="H142" s="16">
        <f t="shared" si="21"/>
        <v>10624</v>
      </c>
      <c r="I142" s="16">
        <f t="shared" si="21"/>
        <v>11123.3</v>
      </c>
      <c r="J142" s="16">
        <f t="shared" si="21"/>
        <v>11123.3</v>
      </c>
      <c r="K142" s="15">
        <f t="shared" si="17"/>
        <v>61403.3</v>
      </c>
    </row>
    <row r="143" spans="1:11" ht="30">
      <c r="A143" s="69"/>
      <c r="B143" s="66"/>
      <c r="C143" s="72"/>
      <c r="D143" s="20" t="s">
        <v>7</v>
      </c>
      <c r="E143" s="19">
        <f>'Прил №5'!E302</f>
        <v>9374.9</v>
      </c>
      <c r="F143" s="19">
        <f>'Прил №5'!F302</f>
        <v>9806</v>
      </c>
      <c r="G143" s="19">
        <f>'Прил №5'!G302</f>
        <v>9351.7999999999993</v>
      </c>
      <c r="H143" s="19">
        <f>'Прил №5'!H302</f>
        <v>10624</v>
      </c>
      <c r="I143" s="19">
        <f>'Прил №5'!I302</f>
        <v>11123.3</v>
      </c>
      <c r="J143" s="19">
        <f>'Прил №5'!J302</f>
        <v>11123.3</v>
      </c>
      <c r="K143" s="15">
        <f t="shared" si="17"/>
        <v>61403.3</v>
      </c>
    </row>
    <row r="144" spans="1:11" ht="189.75" customHeight="1">
      <c r="A144" s="69"/>
      <c r="B144" s="67"/>
      <c r="C144" s="73"/>
      <c r="D144" s="20" t="s">
        <v>8</v>
      </c>
      <c r="E144" s="19"/>
      <c r="F144" s="19"/>
      <c r="G144" s="19"/>
      <c r="H144" s="19"/>
      <c r="I144" s="19"/>
      <c r="J144" s="19"/>
      <c r="K144" s="15">
        <f t="shared" si="17"/>
        <v>0</v>
      </c>
    </row>
    <row r="145" spans="1:11">
      <c r="A145" s="69">
        <v>15</v>
      </c>
      <c r="B145" s="65" t="s">
        <v>9</v>
      </c>
      <c r="C145" s="65" t="s">
        <v>54</v>
      </c>
      <c r="D145" s="43" t="s">
        <v>6</v>
      </c>
      <c r="E145" s="17">
        <f t="shared" ref="E145:J145" si="22">E146</f>
        <v>15.1</v>
      </c>
      <c r="F145" s="17">
        <f t="shared" si="22"/>
        <v>23.754000000000001</v>
      </c>
      <c r="G145" s="17">
        <f t="shared" si="22"/>
        <v>10.5</v>
      </c>
      <c r="H145" s="17">
        <f t="shared" si="22"/>
        <v>31.4</v>
      </c>
      <c r="I145" s="17">
        <f t="shared" si="22"/>
        <v>31.4</v>
      </c>
      <c r="J145" s="17">
        <f t="shared" si="22"/>
        <v>31.4</v>
      </c>
      <c r="K145" s="15">
        <f t="shared" si="17"/>
        <v>143.554</v>
      </c>
    </row>
    <row r="146" spans="1:11" ht="30">
      <c r="A146" s="69"/>
      <c r="B146" s="66"/>
      <c r="C146" s="66"/>
      <c r="D146" s="20" t="s">
        <v>7</v>
      </c>
      <c r="E146" s="19">
        <f>'Прил №5'!E308</f>
        <v>15.1</v>
      </c>
      <c r="F146" s="19">
        <f>'Прил №5'!F308</f>
        <v>23.754000000000001</v>
      </c>
      <c r="G146" s="19">
        <f>'Прил №5'!G308</f>
        <v>10.5</v>
      </c>
      <c r="H146" s="19">
        <f>'Прил №5'!H308</f>
        <v>31.4</v>
      </c>
      <c r="I146" s="19">
        <f>'Прил №5'!I308</f>
        <v>31.4</v>
      </c>
      <c r="J146" s="19">
        <f>'Прил №5'!J308</f>
        <v>31.4</v>
      </c>
      <c r="K146" s="15">
        <f t="shared" si="17"/>
        <v>143.554</v>
      </c>
    </row>
    <row r="147" spans="1:11" ht="165" customHeight="1">
      <c r="A147" s="69"/>
      <c r="B147" s="67"/>
      <c r="C147" s="67"/>
      <c r="D147" s="20" t="s">
        <v>8</v>
      </c>
      <c r="E147" s="19"/>
      <c r="F147" s="19"/>
      <c r="G147" s="19"/>
      <c r="H147" s="19"/>
      <c r="I147" s="19"/>
      <c r="J147" s="19"/>
      <c r="K147" s="15">
        <f t="shared" si="17"/>
        <v>0</v>
      </c>
    </row>
    <row r="148" spans="1:11">
      <c r="A148" s="69">
        <v>16</v>
      </c>
      <c r="B148" s="65" t="s">
        <v>9</v>
      </c>
      <c r="C148" s="65" t="s">
        <v>55</v>
      </c>
      <c r="D148" s="43" t="s">
        <v>6</v>
      </c>
      <c r="E148" s="17">
        <f t="shared" ref="E148:J148" si="23">E149</f>
        <v>2378</v>
      </c>
      <c r="F148" s="17">
        <f t="shared" si="23"/>
        <v>1497.7</v>
      </c>
      <c r="G148" s="17">
        <f t="shared" si="23"/>
        <v>2685</v>
      </c>
      <c r="H148" s="17">
        <f t="shared" si="23"/>
        <v>2685</v>
      </c>
      <c r="I148" s="17">
        <f t="shared" si="23"/>
        <v>2685</v>
      </c>
      <c r="J148" s="17">
        <f t="shared" si="23"/>
        <v>2685</v>
      </c>
      <c r="K148" s="15">
        <f t="shared" si="17"/>
        <v>14615.7</v>
      </c>
    </row>
    <row r="149" spans="1:11" ht="30">
      <c r="A149" s="69"/>
      <c r="B149" s="66"/>
      <c r="C149" s="66"/>
      <c r="D149" s="20" t="s">
        <v>7</v>
      </c>
      <c r="E149" s="19">
        <f>'Прил №5'!E317</f>
        <v>2378</v>
      </c>
      <c r="F149" s="19">
        <f>'Прил №5'!F317</f>
        <v>1497.7</v>
      </c>
      <c r="G149" s="19">
        <f>'Прил №5'!G317</f>
        <v>2685</v>
      </c>
      <c r="H149" s="19">
        <f>'Прил №5'!H317</f>
        <v>2685</v>
      </c>
      <c r="I149" s="19">
        <f>'Прил №5'!I317</f>
        <v>2685</v>
      </c>
      <c r="J149" s="19">
        <f>'Прил №5'!J317</f>
        <v>2685</v>
      </c>
      <c r="K149" s="15">
        <f t="shared" si="17"/>
        <v>14615.7</v>
      </c>
    </row>
    <row r="150" spans="1:11" ht="28.5" customHeight="1">
      <c r="A150" s="69"/>
      <c r="B150" s="67"/>
      <c r="C150" s="67"/>
      <c r="D150" s="20" t="s">
        <v>8</v>
      </c>
      <c r="E150" s="19"/>
      <c r="F150" s="19"/>
      <c r="G150" s="19"/>
      <c r="H150" s="19"/>
      <c r="I150" s="19"/>
      <c r="J150" s="19"/>
      <c r="K150" s="15">
        <f t="shared" si="17"/>
        <v>0</v>
      </c>
    </row>
    <row r="151" spans="1:11" ht="15" customHeight="1">
      <c r="A151" s="69">
        <v>17</v>
      </c>
      <c r="B151" s="65" t="s">
        <v>9</v>
      </c>
      <c r="C151" s="65" t="s">
        <v>70</v>
      </c>
      <c r="D151" s="43" t="s">
        <v>6</v>
      </c>
      <c r="E151" s="17">
        <f t="shared" ref="E151:J151" si="24">E152</f>
        <v>909.30000000000007</v>
      </c>
      <c r="F151" s="17">
        <f t="shared" si="24"/>
        <v>1212.4000000000001</v>
      </c>
      <c r="G151" s="17">
        <f t="shared" si="24"/>
        <v>909.3</v>
      </c>
      <c r="H151" s="17">
        <f t="shared" si="24"/>
        <v>303.10000000000002</v>
      </c>
      <c r="I151" s="17">
        <f t="shared" si="24"/>
        <v>0</v>
      </c>
      <c r="J151" s="17">
        <f t="shared" si="24"/>
        <v>0</v>
      </c>
      <c r="K151" s="15">
        <f t="shared" si="17"/>
        <v>3334.1</v>
      </c>
    </row>
    <row r="152" spans="1:11" ht="30">
      <c r="A152" s="69"/>
      <c r="B152" s="66"/>
      <c r="C152" s="66"/>
      <c r="D152" s="20" t="s">
        <v>7</v>
      </c>
      <c r="E152" s="19">
        <f>'Прил №5'!E320</f>
        <v>909.30000000000007</v>
      </c>
      <c r="F152" s="19">
        <f>'Прил №5'!F320</f>
        <v>1212.4000000000001</v>
      </c>
      <c r="G152" s="19">
        <f>'Прил №5'!G320</f>
        <v>909.3</v>
      </c>
      <c r="H152" s="19">
        <f>'Прил №5'!H320</f>
        <v>303.10000000000002</v>
      </c>
      <c r="I152" s="19">
        <f>'Прил №5'!I320</f>
        <v>0</v>
      </c>
      <c r="J152" s="19">
        <f>'Прил №5'!J320</f>
        <v>0</v>
      </c>
      <c r="K152" s="15">
        <f t="shared" si="17"/>
        <v>3334.1</v>
      </c>
    </row>
    <row r="153" spans="1:11" ht="151.5" customHeight="1">
      <c r="A153" s="69"/>
      <c r="B153" s="67"/>
      <c r="C153" s="67"/>
      <c r="D153" s="20" t="s">
        <v>8</v>
      </c>
      <c r="E153" s="19"/>
      <c r="F153" s="19"/>
      <c r="G153" s="19"/>
      <c r="H153" s="19"/>
      <c r="I153" s="19"/>
      <c r="J153" s="19"/>
      <c r="K153" s="15">
        <f t="shared" si="17"/>
        <v>0</v>
      </c>
    </row>
    <row r="154" spans="1:11" ht="15" customHeight="1">
      <c r="A154" s="68" t="s">
        <v>71</v>
      </c>
      <c r="B154" s="65" t="s">
        <v>64</v>
      </c>
      <c r="C154" s="65" t="s">
        <v>191</v>
      </c>
      <c r="D154" s="43" t="s">
        <v>6</v>
      </c>
      <c r="E154" s="17">
        <f>E155</f>
        <v>303.10000000000002</v>
      </c>
      <c r="F154" s="17" t="s">
        <v>14</v>
      </c>
      <c r="G154" s="17">
        <f t="shared" ref="G154:J154" si="25">G155</f>
        <v>0</v>
      </c>
      <c r="H154" s="17">
        <f t="shared" si="25"/>
        <v>0</v>
      </c>
      <c r="I154" s="17">
        <f t="shared" si="25"/>
        <v>0</v>
      </c>
      <c r="J154" s="17">
        <f t="shared" si="25"/>
        <v>0</v>
      </c>
      <c r="K154" s="15">
        <f t="shared" si="17"/>
        <v>303.10000000000002</v>
      </c>
    </row>
    <row r="155" spans="1:11" ht="30">
      <c r="A155" s="68"/>
      <c r="B155" s="66"/>
      <c r="C155" s="66"/>
      <c r="D155" s="20" t="s">
        <v>7</v>
      </c>
      <c r="E155" s="19">
        <f>'Прил №5'!E326</f>
        <v>303.10000000000002</v>
      </c>
      <c r="F155" s="19">
        <f>'Прил №5'!F326</f>
        <v>0</v>
      </c>
      <c r="G155" s="19">
        <f>'Прил №5'!G326</f>
        <v>0</v>
      </c>
      <c r="H155" s="19">
        <f>'Прил №5'!H326</f>
        <v>0</v>
      </c>
      <c r="I155" s="19">
        <f>'Прил №5'!I326</f>
        <v>0</v>
      </c>
      <c r="J155" s="19">
        <f>'Прил №5'!J326</f>
        <v>0</v>
      </c>
      <c r="K155" s="15">
        <f t="shared" si="17"/>
        <v>303.10000000000002</v>
      </c>
    </row>
    <row r="156" spans="1:11" ht="273.75" customHeight="1">
      <c r="A156" s="68"/>
      <c r="B156" s="67"/>
      <c r="C156" s="67"/>
      <c r="D156" s="20" t="s">
        <v>8</v>
      </c>
      <c r="E156" s="19"/>
      <c r="F156" s="19"/>
      <c r="G156" s="19"/>
      <c r="H156" s="19"/>
      <c r="I156" s="19"/>
      <c r="J156" s="19"/>
      <c r="K156" s="15">
        <f t="shared" si="17"/>
        <v>0</v>
      </c>
    </row>
    <row r="157" spans="1:11">
      <c r="A157" s="68" t="s">
        <v>72</v>
      </c>
      <c r="B157" s="65" t="s">
        <v>64</v>
      </c>
      <c r="C157" s="65" t="s">
        <v>192</v>
      </c>
      <c r="D157" s="43" t="s">
        <v>6</v>
      </c>
      <c r="E157" s="17">
        <f t="shared" ref="E157:J160" si="26">E158</f>
        <v>303.10000000000002</v>
      </c>
      <c r="F157" s="17">
        <f t="shared" si="26"/>
        <v>0</v>
      </c>
      <c r="G157" s="17">
        <f t="shared" si="26"/>
        <v>0</v>
      </c>
      <c r="H157" s="17">
        <f t="shared" si="26"/>
        <v>0</v>
      </c>
      <c r="I157" s="17">
        <f t="shared" si="26"/>
        <v>0</v>
      </c>
      <c r="J157" s="17">
        <f t="shared" si="26"/>
        <v>0</v>
      </c>
      <c r="K157" s="15">
        <f t="shared" si="17"/>
        <v>303.10000000000002</v>
      </c>
    </row>
    <row r="158" spans="1:11" ht="30">
      <c r="A158" s="68"/>
      <c r="B158" s="66"/>
      <c r="C158" s="66"/>
      <c r="D158" s="20" t="s">
        <v>7</v>
      </c>
      <c r="E158" s="19">
        <f>'Прил №5'!E332</f>
        <v>303.10000000000002</v>
      </c>
      <c r="F158" s="19">
        <f>'Прил №5'!F326</f>
        <v>0</v>
      </c>
      <c r="G158" s="19">
        <f>'Прил №5'!G326</f>
        <v>0</v>
      </c>
      <c r="H158" s="19">
        <f>'Прил №5'!H326</f>
        <v>0</v>
      </c>
      <c r="I158" s="19">
        <f>'Прил №5'!I326</f>
        <v>0</v>
      </c>
      <c r="J158" s="19">
        <f>'Прил №5'!J326</f>
        <v>0</v>
      </c>
      <c r="K158" s="15">
        <f t="shared" si="17"/>
        <v>303.10000000000002</v>
      </c>
    </row>
    <row r="159" spans="1:11" ht="237" customHeight="1">
      <c r="A159" s="68"/>
      <c r="B159" s="67"/>
      <c r="C159" s="67"/>
      <c r="D159" s="20" t="s">
        <v>8</v>
      </c>
      <c r="E159" s="19"/>
      <c r="F159" s="19"/>
      <c r="G159" s="19"/>
      <c r="H159" s="19"/>
      <c r="I159" s="19"/>
      <c r="J159" s="19"/>
      <c r="K159" s="15">
        <f t="shared" si="17"/>
        <v>0</v>
      </c>
    </row>
    <row r="160" spans="1:11">
      <c r="A160" s="68" t="s">
        <v>73</v>
      </c>
      <c r="B160" s="65" t="s">
        <v>64</v>
      </c>
      <c r="C160" s="65" t="s">
        <v>175</v>
      </c>
      <c r="D160" s="43" t="s">
        <v>6</v>
      </c>
      <c r="E160" s="17">
        <f t="shared" ref="E160" si="27">E161</f>
        <v>303.10000000000002</v>
      </c>
      <c r="F160" s="17">
        <f t="shared" si="26"/>
        <v>0</v>
      </c>
      <c r="G160" s="17">
        <f t="shared" si="26"/>
        <v>0</v>
      </c>
      <c r="H160" s="17">
        <f t="shared" si="26"/>
        <v>0</v>
      </c>
      <c r="I160" s="17">
        <f t="shared" si="26"/>
        <v>0</v>
      </c>
      <c r="J160" s="17">
        <f t="shared" si="26"/>
        <v>0</v>
      </c>
      <c r="K160" s="15">
        <f t="shared" si="17"/>
        <v>303.10000000000002</v>
      </c>
    </row>
    <row r="161" spans="1:11" ht="30">
      <c r="A161" s="68"/>
      <c r="B161" s="66"/>
      <c r="C161" s="66"/>
      <c r="D161" s="20" t="s">
        <v>7</v>
      </c>
      <c r="E161" s="19">
        <f>'Прил №5'!E332</f>
        <v>303.10000000000002</v>
      </c>
      <c r="F161" s="19">
        <f>'Прил №5'!F329</f>
        <v>0</v>
      </c>
      <c r="G161" s="19">
        <f>'Прил №5'!G329</f>
        <v>0</v>
      </c>
      <c r="H161" s="19">
        <f>'Прил №5'!H329</f>
        <v>0</v>
      </c>
      <c r="I161" s="19">
        <f>'Прил №5'!I329</f>
        <v>0</v>
      </c>
      <c r="J161" s="19">
        <f>'Прил №5'!J329</f>
        <v>0</v>
      </c>
      <c r="K161" s="15">
        <f t="shared" si="17"/>
        <v>303.10000000000002</v>
      </c>
    </row>
    <row r="162" spans="1:11" ht="226.5" customHeight="1">
      <c r="A162" s="68"/>
      <c r="B162" s="67"/>
      <c r="C162" s="67"/>
      <c r="D162" s="20" t="s">
        <v>8</v>
      </c>
      <c r="E162" s="19">
        <v>0</v>
      </c>
      <c r="F162" s="19">
        <v>0</v>
      </c>
      <c r="G162" s="19">
        <v>0</v>
      </c>
      <c r="H162" s="19">
        <v>0</v>
      </c>
      <c r="I162" s="19">
        <v>0</v>
      </c>
      <c r="J162" s="19">
        <v>0</v>
      </c>
      <c r="K162" s="15">
        <f t="shared" si="17"/>
        <v>0</v>
      </c>
    </row>
    <row r="163" spans="1:11">
      <c r="A163" s="68" t="s">
        <v>74</v>
      </c>
      <c r="B163" s="65" t="s">
        <v>64</v>
      </c>
      <c r="C163" s="65" t="s">
        <v>193</v>
      </c>
      <c r="D163" s="43" t="s">
        <v>6</v>
      </c>
      <c r="E163" s="17">
        <v>0</v>
      </c>
      <c r="F163" s="17">
        <f t="shared" ref="F163:J163" si="28">F164</f>
        <v>303.10000000000002</v>
      </c>
      <c r="G163" s="17">
        <f t="shared" si="28"/>
        <v>0</v>
      </c>
      <c r="H163" s="17">
        <f t="shared" si="28"/>
        <v>0</v>
      </c>
      <c r="I163" s="17">
        <f t="shared" si="28"/>
        <v>0</v>
      </c>
      <c r="J163" s="17">
        <f t="shared" si="28"/>
        <v>0</v>
      </c>
      <c r="K163" s="15">
        <f t="shared" si="17"/>
        <v>303.10000000000002</v>
      </c>
    </row>
    <row r="164" spans="1:11" ht="30">
      <c r="A164" s="68"/>
      <c r="B164" s="66"/>
      <c r="C164" s="66"/>
      <c r="D164" s="20" t="s">
        <v>7</v>
      </c>
      <c r="E164" s="19">
        <v>0</v>
      </c>
      <c r="F164" s="19">
        <f>'Прил №5'!F344</f>
        <v>303.10000000000002</v>
      </c>
      <c r="G164" s="19">
        <f>'Прил №5'!G332</f>
        <v>0</v>
      </c>
      <c r="H164" s="19">
        <f>'Прил №5'!H332</f>
        <v>0</v>
      </c>
      <c r="I164" s="19">
        <f>'Прил №5'!I332</f>
        <v>0</v>
      </c>
      <c r="J164" s="19">
        <f>'Прил №5'!J332</f>
        <v>0</v>
      </c>
      <c r="K164" s="15">
        <f t="shared" si="17"/>
        <v>303.10000000000002</v>
      </c>
    </row>
    <row r="165" spans="1:11" ht="262.5" customHeight="1">
      <c r="A165" s="68"/>
      <c r="B165" s="67"/>
      <c r="C165" s="67"/>
      <c r="D165" s="43" t="s">
        <v>8</v>
      </c>
      <c r="E165" s="19">
        <v>0</v>
      </c>
      <c r="F165" s="19">
        <v>0</v>
      </c>
      <c r="G165" s="19">
        <v>0</v>
      </c>
      <c r="H165" s="19">
        <v>0</v>
      </c>
      <c r="I165" s="19">
        <v>0</v>
      </c>
      <c r="J165" s="19">
        <v>0</v>
      </c>
      <c r="K165" s="15">
        <f t="shared" si="17"/>
        <v>0</v>
      </c>
    </row>
    <row r="166" spans="1:11">
      <c r="A166" s="68" t="s">
        <v>75</v>
      </c>
      <c r="B166" s="65" t="s">
        <v>64</v>
      </c>
      <c r="C166" s="65" t="s">
        <v>194</v>
      </c>
      <c r="D166" s="43" t="s">
        <v>6</v>
      </c>
      <c r="E166" s="17">
        <v>0</v>
      </c>
      <c r="F166" s="17">
        <f t="shared" ref="F166:J166" si="29">F167</f>
        <v>303.10000000000002</v>
      </c>
      <c r="G166" s="17">
        <f t="shared" si="29"/>
        <v>0</v>
      </c>
      <c r="H166" s="17">
        <f t="shared" si="29"/>
        <v>0</v>
      </c>
      <c r="I166" s="17">
        <f t="shared" si="29"/>
        <v>0</v>
      </c>
      <c r="J166" s="17">
        <f t="shared" si="29"/>
        <v>0</v>
      </c>
      <c r="K166" s="15">
        <f t="shared" si="17"/>
        <v>303.10000000000002</v>
      </c>
    </row>
    <row r="167" spans="1:11" ht="30">
      <c r="A167" s="68"/>
      <c r="B167" s="66"/>
      <c r="C167" s="66"/>
      <c r="D167" s="20" t="s">
        <v>7</v>
      </c>
      <c r="E167" s="19">
        <v>0</v>
      </c>
      <c r="F167" s="19">
        <f>'Прил №5'!F350</f>
        <v>303.10000000000002</v>
      </c>
      <c r="G167" s="19">
        <f>'Прил №5'!G335</f>
        <v>0</v>
      </c>
      <c r="H167" s="19">
        <f>'Прил №5'!H335</f>
        <v>0</v>
      </c>
      <c r="I167" s="19">
        <f>'Прил №5'!I335</f>
        <v>0</v>
      </c>
      <c r="J167" s="19">
        <f>'Прил №5'!J335</f>
        <v>0</v>
      </c>
      <c r="K167" s="15">
        <f t="shared" si="17"/>
        <v>303.10000000000002</v>
      </c>
    </row>
    <row r="168" spans="1:11" ht="238.5" customHeight="1">
      <c r="A168" s="68"/>
      <c r="B168" s="67"/>
      <c r="C168" s="67"/>
      <c r="D168" s="43" t="s">
        <v>8</v>
      </c>
      <c r="E168" s="19">
        <v>0</v>
      </c>
      <c r="F168" s="19">
        <v>0</v>
      </c>
      <c r="G168" s="19">
        <v>0</v>
      </c>
      <c r="H168" s="19">
        <v>0</v>
      </c>
      <c r="I168" s="19">
        <v>0</v>
      </c>
      <c r="J168" s="19">
        <v>0</v>
      </c>
      <c r="K168" s="15">
        <f t="shared" si="17"/>
        <v>0</v>
      </c>
    </row>
    <row r="169" spans="1:11">
      <c r="A169" s="68" t="s">
        <v>76</v>
      </c>
      <c r="B169" s="65" t="s">
        <v>64</v>
      </c>
      <c r="C169" s="65" t="s">
        <v>195</v>
      </c>
      <c r="D169" s="43" t="s">
        <v>6</v>
      </c>
      <c r="E169" s="17">
        <v>0</v>
      </c>
      <c r="F169" s="17">
        <f t="shared" ref="F169:J169" si="30">F170</f>
        <v>303.10000000000002</v>
      </c>
      <c r="G169" s="17">
        <f t="shared" si="30"/>
        <v>0</v>
      </c>
      <c r="H169" s="17">
        <f t="shared" si="30"/>
        <v>0</v>
      </c>
      <c r="I169" s="17">
        <f t="shared" si="30"/>
        <v>0</v>
      </c>
      <c r="J169" s="17">
        <f t="shared" si="30"/>
        <v>0</v>
      </c>
      <c r="K169" s="15">
        <f t="shared" si="17"/>
        <v>303.10000000000002</v>
      </c>
    </row>
    <row r="170" spans="1:11" ht="30">
      <c r="A170" s="68"/>
      <c r="B170" s="66"/>
      <c r="C170" s="66"/>
      <c r="D170" s="20" t="s">
        <v>7</v>
      </c>
      <c r="E170" s="19">
        <v>0</v>
      </c>
      <c r="F170" s="19">
        <f>'Прил №5'!F356</f>
        <v>303.10000000000002</v>
      </c>
      <c r="G170" s="19">
        <f>'Прил №5'!G338</f>
        <v>0</v>
      </c>
      <c r="H170" s="19">
        <f>'Прил №5'!H338</f>
        <v>0</v>
      </c>
      <c r="I170" s="19">
        <f>'Прил №5'!I338</f>
        <v>0</v>
      </c>
      <c r="J170" s="19">
        <f>'Прил №5'!J338</f>
        <v>0</v>
      </c>
      <c r="K170" s="15">
        <f t="shared" si="17"/>
        <v>303.10000000000002</v>
      </c>
    </row>
    <row r="171" spans="1:11" ht="231.75" customHeight="1">
      <c r="A171" s="68"/>
      <c r="B171" s="67"/>
      <c r="C171" s="67"/>
      <c r="D171" s="43" t="s">
        <v>8</v>
      </c>
      <c r="E171" s="19">
        <v>0</v>
      </c>
      <c r="F171" s="19">
        <v>0</v>
      </c>
      <c r="G171" s="19">
        <v>0</v>
      </c>
      <c r="H171" s="19">
        <v>0</v>
      </c>
      <c r="I171" s="19">
        <v>0</v>
      </c>
      <c r="J171" s="19">
        <v>0</v>
      </c>
      <c r="K171" s="15">
        <f t="shared" si="17"/>
        <v>0</v>
      </c>
    </row>
    <row r="172" spans="1:11">
      <c r="A172" s="68" t="s">
        <v>77</v>
      </c>
      <c r="B172" s="65" t="s">
        <v>64</v>
      </c>
      <c r="C172" s="65" t="s">
        <v>196</v>
      </c>
      <c r="D172" s="43" t="s">
        <v>6</v>
      </c>
      <c r="E172" s="17">
        <v>0</v>
      </c>
      <c r="F172" s="17">
        <f t="shared" ref="F172:J172" si="31">F173</f>
        <v>303.10000000000002</v>
      </c>
      <c r="G172" s="17">
        <f t="shared" si="31"/>
        <v>0</v>
      </c>
      <c r="H172" s="17">
        <f t="shared" si="31"/>
        <v>0</v>
      </c>
      <c r="I172" s="17">
        <f t="shared" si="31"/>
        <v>0</v>
      </c>
      <c r="J172" s="17">
        <f t="shared" si="31"/>
        <v>0</v>
      </c>
      <c r="K172" s="15">
        <f t="shared" si="17"/>
        <v>303.10000000000002</v>
      </c>
    </row>
    <row r="173" spans="1:11" ht="30">
      <c r="A173" s="68"/>
      <c r="B173" s="66"/>
      <c r="C173" s="66"/>
      <c r="D173" s="20" t="s">
        <v>7</v>
      </c>
      <c r="E173" s="19">
        <v>0</v>
      </c>
      <c r="F173" s="19">
        <f>'Прил №5'!F362</f>
        <v>303.10000000000002</v>
      </c>
      <c r="G173" s="19">
        <f>'Прил №5'!G341</f>
        <v>0</v>
      </c>
      <c r="H173" s="19">
        <f>'Прил №5'!H341</f>
        <v>0</v>
      </c>
      <c r="I173" s="19">
        <f>'Прил №5'!I341</f>
        <v>0</v>
      </c>
      <c r="J173" s="19">
        <f>'Прил №5'!J341</f>
        <v>0</v>
      </c>
      <c r="K173" s="15">
        <f t="shared" si="17"/>
        <v>303.10000000000002</v>
      </c>
    </row>
    <row r="174" spans="1:11" ht="258" customHeight="1">
      <c r="A174" s="68"/>
      <c r="B174" s="67"/>
      <c r="C174" s="67"/>
      <c r="D174" s="43" t="s">
        <v>8</v>
      </c>
      <c r="E174" s="19">
        <v>0</v>
      </c>
      <c r="F174" s="19">
        <v>0</v>
      </c>
      <c r="G174" s="19">
        <v>0</v>
      </c>
      <c r="H174" s="19">
        <v>0</v>
      </c>
      <c r="I174" s="19">
        <v>0</v>
      </c>
      <c r="J174" s="19">
        <v>0</v>
      </c>
      <c r="K174" s="15">
        <f t="shared" si="17"/>
        <v>0</v>
      </c>
    </row>
    <row r="175" spans="1:11">
      <c r="A175" s="68" t="s">
        <v>114</v>
      </c>
      <c r="B175" s="65" t="s">
        <v>64</v>
      </c>
      <c r="C175" s="65" t="s">
        <v>197</v>
      </c>
      <c r="D175" s="43" t="s">
        <v>6</v>
      </c>
      <c r="E175" s="19">
        <v>0</v>
      </c>
      <c r="F175" s="19">
        <v>0</v>
      </c>
      <c r="G175" s="19">
        <f>G176</f>
        <v>303.10000000000002</v>
      </c>
      <c r="H175" s="19">
        <v>0</v>
      </c>
      <c r="I175" s="19">
        <v>0</v>
      </c>
      <c r="J175" s="19">
        <v>0</v>
      </c>
      <c r="K175" s="15">
        <f t="shared" si="17"/>
        <v>303.10000000000002</v>
      </c>
    </row>
    <row r="176" spans="1:11" ht="30">
      <c r="A176" s="68"/>
      <c r="B176" s="66"/>
      <c r="C176" s="66"/>
      <c r="D176" s="20" t="s">
        <v>7</v>
      </c>
      <c r="E176" s="19">
        <v>0</v>
      </c>
      <c r="F176" s="19">
        <v>0</v>
      </c>
      <c r="G176" s="19">
        <v>303.10000000000002</v>
      </c>
      <c r="H176" s="19">
        <v>0</v>
      </c>
      <c r="I176" s="19">
        <v>0</v>
      </c>
      <c r="J176" s="19">
        <v>0</v>
      </c>
      <c r="K176" s="15">
        <f t="shared" si="17"/>
        <v>303.10000000000002</v>
      </c>
    </row>
    <row r="177" spans="1:11" ht="238.5" customHeight="1">
      <c r="A177" s="68"/>
      <c r="B177" s="67"/>
      <c r="C177" s="67"/>
      <c r="D177" s="43" t="s">
        <v>8</v>
      </c>
      <c r="E177" s="19">
        <v>0</v>
      </c>
      <c r="F177" s="19">
        <v>0</v>
      </c>
      <c r="G177" s="19">
        <v>0</v>
      </c>
      <c r="H177" s="19">
        <v>0</v>
      </c>
      <c r="I177" s="19">
        <v>0</v>
      </c>
      <c r="J177" s="19">
        <v>0</v>
      </c>
      <c r="K177" s="15">
        <f t="shared" si="17"/>
        <v>0</v>
      </c>
    </row>
    <row r="178" spans="1:11">
      <c r="A178" s="68" t="s">
        <v>115</v>
      </c>
      <c r="B178" s="65" t="s">
        <v>64</v>
      </c>
      <c r="C178" s="65" t="s">
        <v>198</v>
      </c>
      <c r="D178" s="43" t="s">
        <v>6</v>
      </c>
      <c r="E178" s="19">
        <v>0</v>
      </c>
      <c r="F178" s="19">
        <v>0</v>
      </c>
      <c r="G178" s="19">
        <f>G179</f>
        <v>303.10000000000002</v>
      </c>
      <c r="H178" s="19">
        <v>0</v>
      </c>
      <c r="I178" s="19">
        <v>0</v>
      </c>
      <c r="J178" s="19">
        <v>0</v>
      </c>
      <c r="K178" s="15">
        <f t="shared" si="17"/>
        <v>303.10000000000002</v>
      </c>
    </row>
    <row r="179" spans="1:11" ht="30">
      <c r="A179" s="68"/>
      <c r="B179" s="66"/>
      <c r="C179" s="66"/>
      <c r="D179" s="20" t="s">
        <v>7</v>
      </c>
      <c r="E179" s="19">
        <v>0</v>
      </c>
      <c r="F179" s="19">
        <v>0</v>
      </c>
      <c r="G179" s="19">
        <v>303.10000000000002</v>
      </c>
      <c r="H179" s="19">
        <v>0</v>
      </c>
      <c r="I179" s="19">
        <v>0</v>
      </c>
      <c r="J179" s="19">
        <v>0</v>
      </c>
      <c r="K179" s="15">
        <f t="shared" si="17"/>
        <v>303.10000000000002</v>
      </c>
    </row>
    <row r="180" spans="1:11" ht="244.5" customHeight="1">
      <c r="A180" s="68"/>
      <c r="B180" s="67"/>
      <c r="C180" s="67"/>
      <c r="D180" s="43" t="s">
        <v>8</v>
      </c>
      <c r="E180" s="19">
        <v>0</v>
      </c>
      <c r="F180" s="19">
        <v>0</v>
      </c>
      <c r="G180" s="19">
        <v>0</v>
      </c>
      <c r="H180" s="19">
        <v>0</v>
      </c>
      <c r="I180" s="19">
        <v>0</v>
      </c>
      <c r="J180" s="19">
        <v>0</v>
      </c>
      <c r="K180" s="15">
        <f t="shared" si="17"/>
        <v>0</v>
      </c>
    </row>
    <row r="181" spans="1:11">
      <c r="A181" s="68" t="s">
        <v>116</v>
      </c>
      <c r="B181" s="65" t="s">
        <v>64</v>
      </c>
      <c r="C181" s="65" t="s">
        <v>199</v>
      </c>
      <c r="D181" s="43" t="s">
        <v>6</v>
      </c>
      <c r="E181" s="19">
        <v>0</v>
      </c>
      <c r="F181" s="19">
        <v>0</v>
      </c>
      <c r="G181" s="19">
        <f>G182</f>
        <v>303.10000000000002</v>
      </c>
      <c r="H181" s="19">
        <v>0</v>
      </c>
      <c r="I181" s="19">
        <v>0</v>
      </c>
      <c r="J181" s="19">
        <v>0</v>
      </c>
      <c r="K181" s="15">
        <f t="shared" ref="K181:K207" si="32">SUM(E181:J181)</f>
        <v>303.10000000000002</v>
      </c>
    </row>
    <row r="182" spans="1:11" ht="30">
      <c r="A182" s="68"/>
      <c r="B182" s="66"/>
      <c r="C182" s="66"/>
      <c r="D182" s="20" t="s">
        <v>7</v>
      </c>
      <c r="E182" s="19">
        <v>0</v>
      </c>
      <c r="F182" s="19">
        <v>0</v>
      </c>
      <c r="G182" s="19">
        <v>303.10000000000002</v>
      </c>
      <c r="H182" s="19">
        <v>0</v>
      </c>
      <c r="I182" s="19">
        <v>0</v>
      </c>
      <c r="J182" s="19">
        <v>0</v>
      </c>
      <c r="K182" s="15">
        <f t="shared" si="32"/>
        <v>303.10000000000002</v>
      </c>
    </row>
    <row r="183" spans="1:11" ht="243" customHeight="1">
      <c r="A183" s="68"/>
      <c r="B183" s="67"/>
      <c r="C183" s="67"/>
      <c r="D183" s="43" t="s">
        <v>8</v>
      </c>
      <c r="E183" s="19">
        <v>0</v>
      </c>
      <c r="F183" s="19">
        <v>0</v>
      </c>
      <c r="G183" s="19">
        <v>0</v>
      </c>
      <c r="H183" s="19">
        <v>0</v>
      </c>
      <c r="I183" s="19">
        <v>0</v>
      </c>
      <c r="J183" s="19">
        <v>0</v>
      </c>
      <c r="K183" s="15">
        <f t="shared" si="32"/>
        <v>0</v>
      </c>
    </row>
    <row r="184" spans="1:11">
      <c r="A184" s="68" t="s">
        <v>119</v>
      </c>
      <c r="B184" s="65" t="s">
        <v>64</v>
      </c>
      <c r="C184" s="65" t="s">
        <v>200</v>
      </c>
      <c r="D184" s="43" t="s">
        <v>6</v>
      </c>
      <c r="E184" s="19"/>
      <c r="F184" s="19"/>
      <c r="G184" s="19"/>
      <c r="H184" s="19">
        <f>H185</f>
        <v>303.10000000000002</v>
      </c>
      <c r="I184" s="19"/>
      <c r="J184" s="19"/>
      <c r="K184" s="15">
        <f t="shared" si="32"/>
        <v>303.10000000000002</v>
      </c>
    </row>
    <row r="185" spans="1:11" ht="30">
      <c r="A185" s="68"/>
      <c r="B185" s="66"/>
      <c r="C185" s="66"/>
      <c r="D185" s="43" t="s">
        <v>7</v>
      </c>
      <c r="E185" s="19"/>
      <c r="F185" s="19"/>
      <c r="G185" s="19"/>
      <c r="H185" s="19">
        <f>'Прил №5'!H386</f>
        <v>303.10000000000002</v>
      </c>
      <c r="I185" s="19"/>
      <c r="J185" s="19"/>
      <c r="K185" s="15">
        <f t="shared" si="32"/>
        <v>303.10000000000002</v>
      </c>
    </row>
    <row r="186" spans="1:11" ht="240.75" customHeight="1">
      <c r="A186" s="68"/>
      <c r="B186" s="67"/>
      <c r="C186" s="67"/>
      <c r="D186" s="41" t="s">
        <v>8</v>
      </c>
      <c r="E186" s="19"/>
      <c r="F186" s="19"/>
      <c r="G186" s="19"/>
      <c r="H186" s="19"/>
      <c r="I186" s="19"/>
      <c r="J186" s="19"/>
      <c r="K186" s="15">
        <f t="shared" si="32"/>
        <v>0</v>
      </c>
    </row>
    <row r="187" spans="1:11">
      <c r="A187" s="62" t="s">
        <v>86</v>
      </c>
      <c r="B187" s="62" t="s">
        <v>9</v>
      </c>
      <c r="C187" s="65" t="s">
        <v>87</v>
      </c>
      <c r="D187" s="43" t="s">
        <v>6</v>
      </c>
      <c r="E187" s="17">
        <v>0</v>
      </c>
      <c r="F187" s="17">
        <v>0</v>
      </c>
      <c r="G187" s="17">
        <v>0</v>
      </c>
      <c r="H187" s="17">
        <v>0</v>
      </c>
      <c r="I187" s="17">
        <v>0</v>
      </c>
      <c r="J187" s="17">
        <v>0</v>
      </c>
      <c r="K187" s="15">
        <f t="shared" si="32"/>
        <v>0</v>
      </c>
    </row>
    <row r="188" spans="1:11" ht="30">
      <c r="A188" s="63"/>
      <c r="B188" s="63"/>
      <c r="C188" s="66"/>
      <c r="D188" s="20" t="s">
        <v>7</v>
      </c>
      <c r="E188" s="17">
        <v>0</v>
      </c>
      <c r="F188" s="17">
        <v>0</v>
      </c>
      <c r="G188" s="17">
        <v>0</v>
      </c>
      <c r="H188" s="17">
        <v>0</v>
      </c>
      <c r="I188" s="17">
        <v>0</v>
      </c>
      <c r="J188" s="17">
        <v>0</v>
      </c>
      <c r="K188" s="15">
        <f t="shared" si="32"/>
        <v>0</v>
      </c>
    </row>
    <row r="189" spans="1:11">
      <c r="A189" s="64"/>
      <c r="B189" s="64"/>
      <c r="C189" s="67"/>
      <c r="D189" s="31" t="s">
        <v>8</v>
      </c>
      <c r="E189" s="17" t="s">
        <v>14</v>
      </c>
      <c r="F189" s="17" t="s">
        <v>14</v>
      </c>
      <c r="G189" s="17" t="s">
        <v>14</v>
      </c>
      <c r="H189" s="17" t="s">
        <v>14</v>
      </c>
      <c r="I189" s="17" t="s">
        <v>14</v>
      </c>
      <c r="J189" s="17" t="s">
        <v>14</v>
      </c>
      <c r="K189" s="15">
        <f t="shared" si="32"/>
        <v>0</v>
      </c>
    </row>
    <row r="190" spans="1:11">
      <c r="A190" s="62" t="s">
        <v>105</v>
      </c>
      <c r="B190" s="62" t="s">
        <v>9</v>
      </c>
      <c r="C190" s="65" t="s">
        <v>106</v>
      </c>
      <c r="D190" s="43" t="s">
        <v>6</v>
      </c>
      <c r="E190" s="17">
        <f>E191</f>
        <v>0</v>
      </c>
      <c r="F190" s="17">
        <f>F191</f>
        <v>2159.6999999999998</v>
      </c>
      <c r="G190" s="17">
        <f t="shared" ref="G190:J190" si="33">G191</f>
        <v>0</v>
      </c>
      <c r="H190" s="17">
        <f t="shared" si="33"/>
        <v>0</v>
      </c>
      <c r="I190" s="17">
        <f t="shared" si="33"/>
        <v>0</v>
      </c>
      <c r="J190" s="17">
        <f t="shared" si="33"/>
        <v>0</v>
      </c>
      <c r="K190" s="15">
        <f t="shared" si="32"/>
        <v>2159.6999999999998</v>
      </c>
    </row>
    <row r="191" spans="1:11" ht="30">
      <c r="A191" s="63"/>
      <c r="B191" s="63"/>
      <c r="C191" s="66"/>
      <c r="D191" s="20" t="s">
        <v>7</v>
      </c>
      <c r="E191" s="17">
        <f>'Прил №5'!E400</f>
        <v>0</v>
      </c>
      <c r="F191" s="17">
        <f>'Прил №5'!F400</f>
        <v>2159.6999999999998</v>
      </c>
      <c r="G191" s="17">
        <v>0</v>
      </c>
      <c r="H191" s="17">
        <v>0</v>
      </c>
      <c r="I191" s="17">
        <v>0</v>
      </c>
      <c r="J191" s="17">
        <v>0</v>
      </c>
      <c r="K191" s="15">
        <f t="shared" si="32"/>
        <v>2159.6999999999998</v>
      </c>
    </row>
    <row r="192" spans="1:11" ht="48" customHeight="1">
      <c r="A192" s="64"/>
      <c r="B192" s="64"/>
      <c r="C192" s="67"/>
      <c r="D192" s="31" t="s">
        <v>8</v>
      </c>
      <c r="E192" s="17" t="s">
        <v>14</v>
      </c>
      <c r="F192" s="17" t="s">
        <v>14</v>
      </c>
      <c r="G192" s="17" t="s">
        <v>14</v>
      </c>
      <c r="H192" s="17" t="s">
        <v>14</v>
      </c>
      <c r="I192" s="17" t="s">
        <v>14</v>
      </c>
      <c r="J192" s="17" t="s">
        <v>14</v>
      </c>
      <c r="K192" s="15">
        <f t="shared" si="32"/>
        <v>0</v>
      </c>
    </row>
    <row r="193" spans="1:11">
      <c r="A193" s="62">
        <v>20</v>
      </c>
      <c r="B193" s="62" t="s">
        <v>9</v>
      </c>
      <c r="C193" s="65" t="s">
        <v>184</v>
      </c>
      <c r="D193" s="43" t="s">
        <v>6</v>
      </c>
      <c r="E193" s="17">
        <f>E194</f>
        <v>0</v>
      </c>
      <c r="F193" s="17">
        <f>F194</f>
        <v>97.6</v>
      </c>
      <c r="G193" s="17">
        <f t="shared" ref="G193:J193" si="34">G194</f>
        <v>518.9</v>
      </c>
      <c r="H193" s="17">
        <f t="shared" si="34"/>
        <v>0</v>
      </c>
      <c r="I193" s="17">
        <f t="shared" si="34"/>
        <v>0</v>
      </c>
      <c r="J193" s="17">
        <f t="shared" si="34"/>
        <v>0</v>
      </c>
      <c r="K193" s="15">
        <f t="shared" si="32"/>
        <v>616.5</v>
      </c>
    </row>
    <row r="194" spans="1:11" ht="30">
      <c r="A194" s="63"/>
      <c r="B194" s="63"/>
      <c r="C194" s="66"/>
      <c r="D194" s="20" t="s">
        <v>7</v>
      </c>
      <c r="E194" s="17">
        <f>'Прил №5'!E404</f>
        <v>0</v>
      </c>
      <c r="F194" s="17">
        <f>'Прил №5'!F404</f>
        <v>97.6</v>
      </c>
      <c r="G194" s="17">
        <f>'Прил №5'!G404</f>
        <v>518.9</v>
      </c>
      <c r="H194" s="17">
        <f>'Прил №5'!H404</f>
        <v>0</v>
      </c>
      <c r="I194" s="17">
        <f>'Прил №5'!I404</f>
        <v>0</v>
      </c>
      <c r="J194" s="17">
        <f>'Прил №5'!J404</f>
        <v>0</v>
      </c>
      <c r="K194" s="15">
        <f t="shared" si="32"/>
        <v>616.5</v>
      </c>
    </row>
    <row r="195" spans="1:11">
      <c r="A195" s="64"/>
      <c r="B195" s="64"/>
      <c r="C195" s="67"/>
      <c r="D195" s="31" t="s">
        <v>8</v>
      </c>
      <c r="E195" s="17" t="s">
        <v>14</v>
      </c>
      <c r="F195" s="17" t="s">
        <v>14</v>
      </c>
      <c r="G195" s="17" t="s">
        <v>14</v>
      </c>
      <c r="H195" s="17" t="s">
        <v>14</v>
      </c>
      <c r="I195" s="17" t="s">
        <v>14</v>
      </c>
      <c r="J195" s="17" t="s">
        <v>14</v>
      </c>
      <c r="K195" s="15">
        <f t="shared" si="32"/>
        <v>0</v>
      </c>
    </row>
    <row r="196" spans="1:11">
      <c r="A196" s="62">
        <v>21</v>
      </c>
      <c r="B196" s="62" t="s">
        <v>9</v>
      </c>
      <c r="C196" s="65" t="s">
        <v>120</v>
      </c>
      <c r="D196" s="43" t="s">
        <v>6</v>
      </c>
      <c r="E196" s="17">
        <f>E197</f>
        <v>0</v>
      </c>
      <c r="F196" s="17">
        <f>F197</f>
        <v>612.4</v>
      </c>
      <c r="G196" s="17">
        <f t="shared" ref="G196:J196" si="35">G197</f>
        <v>0</v>
      </c>
      <c r="H196" s="17">
        <f t="shared" si="35"/>
        <v>0</v>
      </c>
      <c r="I196" s="17">
        <f t="shared" si="35"/>
        <v>0</v>
      </c>
      <c r="J196" s="17">
        <f t="shared" si="35"/>
        <v>0</v>
      </c>
      <c r="K196" s="15">
        <f t="shared" si="32"/>
        <v>612.4</v>
      </c>
    </row>
    <row r="197" spans="1:11" ht="30">
      <c r="A197" s="63"/>
      <c r="B197" s="63"/>
      <c r="C197" s="66"/>
      <c r="D197" s="20" t="s">
        <v>7</v>
      </c>
      <c r="E197" s="17">
        <f>'Прил №5'!E410</f>
        <v>0</v>
      </c>
      <c r="F197" s="17">
        <f>'Прил №5'!F410</f>
        <v>612.4</v>
      </c>
      <c r="G197" s="17"/>
      <c r="H197" s="17"/>
      <c r="I197" s="17"/>
      <c r="J197" s="17"/>
      <c r="K197" s="15">
        <f t="shared" si="32"/>
        <v>612.4</v>
      </c>
    </row>
    <row r="198" spans="1:11" ht="93.75" customHeight="1">
      <c r="A198" s="64"/>
      <c r="B198" s="64"/>
      <c r="C198" s="67"/>
      <c r="D198" s="31" t="s">
        <v>8</v>
      </c>
      <c r="E198" s="17" t="s">
        <v>14</v>
      </c>
      <c r="F198" s="17" t="s">
        <v>14</v>
      </c>
      <c r="G198" s="17" t="s">
        <v>14</v>
      </c>
      <c r="H198" s="17" t="s">
        <v>14</v>
      </c>
      <c r="I198" s="17" t="s">
        <v>14</v>
      </c>
      <c r="J198" s="17" t="s">
        <v>14</v>
      </c>
      <c r="K198" s="15">
        <f t="shared" si="32"/>
        <v>0</v>
      </c>
    </row>
    <row r="199" spans="1:11">
      <c r="A199" s="62">
        <v>22</v>
      </c>
      <c r="B199" s="62" t="s">
        <v>9</v>
      </c>
      <c r="C199" s="65" t="s">
        <v>118</v>
      </c>
      <c r="D199" s="43" t="s">
        <v>6</v>
      </c>
      <c r="E199" s="17">
        <f>E200</f>
        <v>0</v>
      </c>
      <c r="F199" s="17">
        <f>F200</f>
        <v>433.5</v>
      </c>
      <c r="G199" s="17">
        <f t="shared" ref="G199:J199" si="36">G200</f>
        <v>0</v>
      </c>
      <c r="H199" s="17">
        <f t="shared" si="36"/>
        <v>0</v>
      </c>
      <c r="I199" s="17">
        <f t="shared" si="36"/>
        <v>0</v>
      </c>
      <c r="J199" s="17">
        <f t="shared" si="36"/>
        <v>0</v>
      </c>
      <c r="K199" s="15">
        <f t="shared" si="32"/>
        <v>433.5</v>
      </c>
    </row>
    <row r="200" spans="1:11" ht="30">
      <c r="A200" s="63"/>
      <c r="B200" s="63"/>
      <c r="C200" s="66"/>
      <c r="D200" s="20" t="s">
        <v>7</v>
      </c>
      <c r="E200" s="17">
        <f>'Прил №5'!E416</f>
        <v>0</v>
      </c>
      <c r="F200" s="17">
        <f>'Прил №5'!F416</f>
        <v>433.5</v>
      </c>
      <c r="G200" s="39">
        <v>0</v>
      </c>
      <c r="H200" s="39">
        <v>0</v>
      </c>
      <c r="I200" s="39">
        <v>0</v>
      </c>
      <c r="J200" s="39">
        <v>0</v>
      </c>
      <c r="K200" s="15">
        <f t="shared" si="32"/>
        <v>433.5</v>
      </c>
    </row>
    <row r="201" spans="1:11" ht="45" customHeight="1">
      <c r="A201" s="64"/>
      <c r="B201" s="64"/>
      <c r="C201" s="67"/>
      <c r="D201" s="31" t="s">
        <v>8</v>
      </c>
      <c r="E201" s="17" t="s">
        <v>14</v>
      </c>
      <c r="F201" s="17" t="s">
        <v>14</v>
      </c>
      <c r="G201" s="17" t="s">
        <v>14</v>
      </c>
      <c r="H201" s="17" t="s">
        <v>14</v>
      </c>
      <c r="I201" s="17" t="s">
        <v>14</v>
      </c>
      <c r="J201" s="17" t="s">
        <v>14</v>
      </c>
      <c r="K201" s="15">
        <f t="shared" si="32"/>
        <v>0</v>
      </c>
    </row>
    <row r="202" spans="1:11">
      <c r="A202" s="62">
        <v>23</v>
      </c>
      <c r="B202" s="62" t="s">
        <v>9</v>
      </c>
      <c r="C202" s="65" t="s">
        <v>117</v>
      </c>
      <c r="D202" s="43" t="s">
        <v>6</v>
      </c>
      <c r="E202" s="17">
        <f>E203</f>
        <v>0</v>
      </c>
      <c r="F202" s="17">
        <f>F203</f>
        <v>0</v>
      </c>
      <c r="G202" s="17">
        <f t="shared" ref="G202:J202" si="37">G203</f>
        <v>520.29999999999995</v>
      </c>
      <c r="H202" s="17">
        <f t="shared" si="37"/>
        <v>0</v>
      </c>
      <c r="I202" s="17">
        <f t="shared" si="37"/>
        <v>0</v>
      </c>
      <c r="J202" s="17">
        <f t="shared" si="37"/>
        <v>0</v>
      </c>
      <c r="K202" s="15">
        <f t="shared" si="32"/>
        <v>520.29999999999995</v>
      </c>
    </row>
    <row r="203" spans="1:11" ht="30">
      <c r="A203" s="63"/>
      <c r="B203" s="63"/>
      <c r="C203" s="66"/>
      <c r="D203" s="20" t="s">
        <v>7</v>
      </c>
      <c r="E203" s="17">
        <v>0</v>
      </c>
      <c r="F203" s="17">
        <v>0</v>
      </c>
      <c r="G203" s="17">
        <f>'Прил №5'!G422</f>
        <v>520.29999999999995</v>
      </c>
      <c r="H203" s="17">
        <f>'Прил №5'!H422</f>
        <v>0</v>
      </c>
      <c r="I203" s="17">
        <f>'Прил №5'!I422</f>
        <v>0</v>
      </c>
      <c r="J203" s="17">
        <f>'Прил №5'!J422</f>
        <v>0</v>
      </c>
      <c r="K203" s="15">
        <f t="shared" si="32"/>
        <v>520.29999999999995</v>
      </c>
    </row>
    <row r="204" spans="1:11" ht="33" customHeight="1">
      <c r="A204" s="64"/>
      <c r="B204" s="64"/>
      <c r="C204" s="67"/>
      <c r="D204" s="31" t="s">
        <v>8</v>
      </c>
      <c r="E204" s="17" t="s">
        <v>14</v>
      </c>
      <c r="F204" s="17" t="s">
        <v>14</v>
      </c>
      <c r="G204" s="17" t="s">
        <v>14</v>
      </c>
      <c r="H204" s="17" t="s">
        <v>14</v>
      </c>
      <c r="I204" s="17" t="s">
        <v>14</v>
      </c>
      <c r="J204" s="17" t="s">
        <v>14</v>
      </c>
      <c r="K204" s="15">
        <f t="shared" si="32"/>
        <v>0</v>
      </c>
    </row>
    <row r="205" spans="1:11">
      <c r="A205" s="62">
        <v>24</v>
      </c>
      <c r="B205" s="62" t="s">
        <v>9</v>
      </c>
      <c r="C205" s="65" t="s">
        <v>201</v>
      </c>
      <c r="D205" s="43" t="s">
        <v>6</v>
      </c>
      <c r="E205" s="17">
        <f>E206</f>
        <v>0</v>
      </c>
      <c r="F205" s="17">
        <f>F206</f>
        <v>0</v>
      </c>
      <c r="G205" s="17">
        <f t="shared" ref="G205:J205" si="38">G206</f>
        <v>1937.8999999999999</v>
      </c>
      <c r="H205" s="17">
        <f t="shared" si="38"/>
        <v>1910.35</v>
      </c>
      <c r="I205" s="17">
        <f t="shared" si="38"/>
        <v>1910.35</v>
      </c>
      <c r="J205" s="17">
        <f t="shared" si="38"/>
        <v>1910.35</v>
      </c>
      <c r="K205" s="15">
        <f t="shared" si="32"/>
        <v>7668.9500000000007</v>
      </c>
    </row>
    <row r="206" spans="1:11" ht="30">
      <c r="A206" s="63"/>
      <c r="B206" s="63"/>
      <c r="C206" s="66"/>
      <c r="D206" s="20" t="s">
        <v>7</v>
      </c>
      <c r="E206" s="17">
        <v>0</v>
      </c>
      <c r="F206" s="17">
        <v>0</v>
      </c>
      <c r="G206" s="17">
        <f>'Прил №5'!G428</f>
        <v>1937.8999999999999</v>
      </c>
      <c r="H206" s="17">
        <f>'Прил №5'!H428</f>
        <v>1910.35</v>
      </c>
      <c r="I206" s="17">
        <f>'Прил №5'!I428</f>
        <v>1910.35</v>
      </c>
      <c r="J206" s="17">
        <f>'Прил №5'!J428</f>
        <v>1910.35</v>
      </c>
      <c r="K206" s="15">
        <f t="shared" si="32"/>
        <v>7668.9500000000007</v>
      </c>
    </row>
    <row r="207" spans="1:11" ht="82.5" customHeight="1">
      <c r="A207" s="64"/>
      <c r="B207" s="64"/>
      <c r="C207" s="67"/>
      <c r="D207" s="31" t="s">
        <v>8</v>
      </c>
      <c r="E207" s="17" t="s">
        <v>14</v>
      </c>
      <c r="F207" s="17" t="s">
        <v>14</v>
      </c>
      <c r="G207" s="17" t="s">
        <v>14</v>
      </c>
      <c r="H207" s="17" t="s">
        <v>14</v>
      </c>
      <c r="I207" s="17" t="s">
        <v>14</v>
      </c>
      <c r="J207" s="17" t="s">
        <v>14</v>
      </c>
      <c r="K207" s="15">
        <f t="shared" si="32"/>
        <v>0</v>
      </c>
    </row>
    <row r="209" spans="5:5">
      <c r="E209" s="6" t="s">
        <v>140</v>
      </c>
    </row>
  </sheetData>
  <mergeCells count="200">
    <mergeCell ref="A133:A135"/>
    <mergeCell ref="B133:B135"/>
    <mergeCell ref="C133:C135"/>
    <mergeCell ref="A124:A126"/>
    <mergeCell ref="B124:B126"/>
    <mergeCell ref="C124:C126"/>
    <mergeCell ref="A127:A129"/>
    <mergeCell ref="B127:B129"/>
    <mergeCell ref="C127:C129"/>
    <mergeCell ref="A130:A132"/>
    <mergeCell ref="B130:B132"/>
    <mergeCell ref="C130:C132"/>
    <mergeCell ref="A115:A117"/>
    <mergeCell ref="B115:B117"/>
    <mergeCell ref="C115:C117"/>
    <mergeCell ref="A118:A120"/>
    <mergeCell ref="B118:B120"/>
    <mergeCell ref="C118:C120"/>
    <mergeCell ref="A121:A123"/>
    <mergeCell ref="B121:B123"/>
    <mergeCell ref="C121:C123"/>
    <mergeCell ref="A106:A108"/>
    <mergeCell ref="B106:B108"/>
    <mergeCell ref="C106:C108"/>
    <mergeCell ref="A109:A111"/>
    <mergeCell ref="B109:B111"/>
    <mergeCell ref="C109:C111"/>
    <mergeCell ref="A112:A114"/>
    <mergeCell ref="B112:B114"/>
    <mergeCell ref="C112:C114"/>
    <mergeCell ref="A190:A192"/>
    <mergeCell ref="A160:A162"/>
    <mergeCell ref="C79:C81"/>
    <mergeCell ref="C82:C84"/>
    <mergeCell ref="C85:C87"/>
    <mergeCell ref="C91:C93"/>
    <mergeCell ref="C94:C96"/>
    <mergeCell ref="C97:C99"/>
    <mergeCell ref="C100:C102"/>
    <mergeCell ref="C136:C138"/>
    <mergeCell ref="B79:B81"/>
    <mergeCell ref="B82:B84"/>
    <mergeCell ref="B85:B87"/>
    <mergeCell ref="B91:B93"/>
    <mergeCell ref="B94:B96"/>
    <mergeCell ref="B97:B99"/>
    <mergeCell ref="B100:B102"/>
    <mergeCell ref="B136:B138"/>
    <mergeCell ref="B181:B183"/>
    <mergeCell ref="C181:C183"/>
    <mergeCell ref="A184:A186"/>
    <mergeCell ref="B184:B186"/>
    <mergeCell ref="C184:C186"/>
    <mergeCell ref="A79:A81"/>
    <mergeCell ref="A82:A84"/>
    <mergeCell ref="A85:A87"/>
    <mergeCell ref="A91:A93"/>
    <mergeCell ref="A94:A96"/>
    <mergeCell ref="A97:A99"/>
    <mergeCell ref="A100:A102"/>
    <mergeCell ref="A136:A138"/>
    <mergeCell ref="B160:B162"/>
    <mergeCell ref="C160:C162"/>
    <mergeCell ref="A151:A153"/>
    <mergeCell ref="B151:B153"/>
    <mergeCell ref="C151:C153"/>
    <mergeCell ref="A154:A156"/>
    <mergeCell ref="B154:B156"/>
    <mergeCell ref="C154:C156"/>
    <mergeCell ref="A157:A159"/>
    <mergeCell ref="B157:B159"/>
    <mergeCell ref="C157:C159"/>
    <mergeCell ref="A88:A90"/>
    <mergeCell ref="B88:B90"/>
    <mergeCell ref="C88:C90"/>
    <mergeCell ref="A103:A105"/>
    <mergeCell ref="B103:B105"/>
    <mergeCell ref="C103:C105"/>
    <mergeCell ref="A163:A165"/>
    <mergeCell ref="B163:B165"/>
    <mergeCell ref="C163:C165"/>
    <mergeCell ref="A166:A168"/>
    <mergeCell ref="B166:B168"/>
    <mergeCell ref="C166:C168"/>
    <mergeCell ref="B34:B36"/>
    <mergeCell ref="A34:A36"/>
    <mergeCell ref="C55:C57"/>
    <mergeCell ref="B55:B57"/>
    <mergeCell ref="A55:A57"/>
    <mergeCell ref="C64:C66"/>
    <mergeCell ref="B64:B66"/>
    <mergeCell ref="A64:A66"/>
    <mergeCell ref="C34:C36"/>
    <mergeCell ref="A37:A39"/>
    <mergeCell ref="B37:B39"/>
    <mergeCell ref="C43:C45"/>
    <mergeCell ref="C46:C48"/>
    <mergeCell ref="C40:C42"/>
    <mergeCell ref="A43:A45"/>
    <mergeCell ref="B43:B45"/>
    <mergeCell ref="C37:C39"/>
    <mergeCell ref="A46:A48"/>
    <mergeCell ref="B46:B48"/>
    <mergeCell ref="A40:A42"/>
    <mergeCell ref="B40:B42"/>
    <mergeCell ref="B61:B63"/>
    <mergeCell ref="A61:A63"/>
    <mergeCell ref="C61:C63"/>
    <mergeCell ref="C49:C51"/>
    <mergeCell ref="A49:A51"/>
    <mergeCell ref="B49:B51"/>
    <mergeCell ref="C52:C54"/>
    <mergeCell ref="B52:B54"/>
    <mergeCell ref="A52:A54"/>
    <mergeCell ref="A58:A60"/>
    <mergeCell ref="B58:B60"/>
    <mergeCell ref="C58:C60"/>
    <mergeCell ref="H2:K2"/>
    <mergeCell ref="A14:A15"/>
    <mergeCell ref="D14:D15"/>
    <mergeCell ref="B16:B18"/>
    <mergeCell ref="C16:C18"/>
    <mergeCell ref="H4:I4"/>
    <mergeCell ref="E14:K14"/>
    <mergeCell ref="C14:C15"/>
    <mergeCell ref="A16:A18"/>
    <mergeCell ref="B14:B15"/>
    <mergeCell ref="A12:K12"/>
    <mergeCell ref="C31:C33"/>
    <mergeCell ref="B25:B27"/>
    <mergeCell ref="A19:A21"/>
    <mergeCell ref="B19:B21"/>
    <mergeCell ref="C28:C30"/>
    <mergeCell ref="A28:A30"/>
    <mergeCell ref="B31:B33"/>
    <mergeCell ref="A31:A33"/>
    <mergeCell ref="C19:C21"/>
    <mergeCell ref="C25:C27"/>
    <mergeCell ref="A22:A24"/>
    <mergeCell ref="B22:B24"/>
    <mergeCell ref="C22:C24"/>
    <mergeCell ref="A25:A27"/>
    <mergeCell ref="B28:B30"/>
    <mergeCell ref="A67:A69"/>
    <mergeCell ref="B67:B69"/>
    <mergeCell ref="C148:C150"/>
    <mergeCell ref="C145:C147"/>
    <mergeCell ref="A145:A147"/>
    <mergeCell ref="B145:B147"/>
    <mergeCell ref="C142:C144"/>
    <mergeCell ref="A148:A150"/>
    <mergeCell ref="B148:B150"/>
    <mergeCell ref="A142:A144"/>
    <mergeCell ref="B142:B144"/>
    <mergeCell ref="C67:C69"/>
    <mergeCell ref="A139:A141"/>
    <mergeCell ref="B139:B141"/>
    <mergeCell ref="C139:C141"/>
    <mergeCell ref="A70:A72"/>
    <mergeCell ref="B70:B72"/>
    <mergeCell ref="C70:C72"/>
    <mergeCell ref="A73:A75"/>
    <mergeCell ref="B73:B75"/>
    <mergeCell ref="C73:C75"/>
    <mergeCell ref="A76:A78"/>
    <mergeCell ref="B76:B78"/>
    <mergeCell ref="C76:C78"/>
    <mergeCell ref="B169:B171"/>
    <mergeCell ref="C169:C171"/>
    <mergeCell ref="A172:A174"/>
    <mergeCell ref="A196:A198"/>
    <mergeCell ref="B196:B198"/>
    <mergeCell ref="C196:C198"/>
    <mergeCell ref="A193:A195"/>
    <mergeCell ref="B193:B195"/>
    <mergeCell ref="C193:C195"/>
    <mergeCell ref="B190:B192"/>
    <mergeCell ref="C190:C192"/>
    <mergeCell ref="A187:A189"/>
    <mergeCell ref="B187:B189"/>
    <mergeCell ref="C187:C189"/>
    <mergeCell ref="A169:A171"/>
    <mergeCell ref="B172:B174"/>
    <mergeCell ref="C172:C174"/>
    <mergeCell ref="A175:A177"/>
    <mergeCell ref="B175:B177"/>
    <mergeCell ref="C175:C177"/>
    <mergeCell ref="A178:A180"/>
    <mergeCell ref="B178:B180"/>
    <mergeCell ref="C178:C180"/>
    <mergeCell ref="A181:A183"/>
    <mergeCell ref="A205:A207"/>
    <mergeCell ref="B205:B207"/>
    <mergeCell ref="C205:C207"/>
    <mergeCell ref="A199:A201"/>
    <mergeCell ref="B199:B201"/>
    <mergeCell ref="C199:C201"/>
    <mergeCell ref="A202:A204"/>
    <mergeCell ref="B202:B204"/>
    <mergeCell ref="C202:C204"/>
  </mergeCells>
  <pageMargins left="0.70866141732283472" right="0.70866141732283472" top="0.74803149606299213" bottom="0.35433070866141736" header="0.31496062992125984" footer="0.31496062992125984"/>
  <pageSetup paperSize="9" scale="66" fitToHeight="0" orientation="landscape" blackAndWhite="1" r:id="rId1"/>
  <rowBreaks count="2" manualBreakCount="2">
    <brk id="95" max="10" man="1"/>
    <brk id="106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V435"/>
  <sheetViews>
    <sheetView tabSelected="1" zoomScale="70" zoomScaleNormal="70" zoomScaleSheetLayoutView="80" workbookViewId="0">
      <pane xSplit="4" topLeftCell="E1" activePane="topRight" state="frozen"/>
      <selection pane="topRight" activeCell="H2" sqref="H2:K2"/>
    </sheetView>
  </sheetViews>
  <sheetFormatPr defaultRowHeight="15"/>
  <cols>
    <col min="1" max="1" width="5.28515625" style="6" customWidth="1"/>
    <col min="2" max="2" width="16.85546875" style="6" customWidth="1"/>
    <col min="3" max="3" width="27.28515625" style="6" customWidth="1"/>
    <col min="4" max="4" width="33.85546875" style="6" customWidth="1"/>
    <col min="5" max="5" width="14.7109375" style="2" customWidth="1"/>
    <col min="6" max="6" width="15.28515625" style="1" customWidth="1"/>
    <col min="7" max="7" width="15.7109375" style="48" customWidth="1"/>
    <col min="8" max="10" width="15.7109375" style="1" customWidth="1"/>
    <col min="11" max="11" width="17.5703125" style="2" customWidth="1"/>
    <col min="12" max="12" width="15" style="6" bestFit="1" customWidth="1"/>
    <col min="13" max="13" width="13" style="6" customWidth="1"/>
    <col min="14" max="14" width="11" style="6" bestFit="1" customWidth="1"/>
    <col min="15" max="15" width="11.140625" style="6" customWidth="1"/>
    <col min="16" max="16384" width="9.140625" style="6"/>
  </cols>
  <sheetData>
    <row r="1" spans="1:22">
      <c r="F1" s="2"/>
      <c r="H1" s="6" t="s">
        <v>161</v>
      </c>
      <c r="I1" s="2"/>
      <c r="J1" s="2"/>
      <c r="K1" s="6"/>
    </row>
    <row r="2" spans="1:22" ht="60.75" customHeight="1">
      <c r="F2" s="2"/>
      <c r="H2" s="98" t="s">
        <v>220</v>
      </c>
      <c r="I2" s="98"/>
      <c r="J2" s="98"/>
      <c r="K2" s="98"/>
    </row>
    <row r="3" spans="1:22">
      <c r="F3" s="2"/>
      <c r="I3" s="2"/>
      <c r="J3" s="2"/>
      <c r="K3" s="6"/>
    </row>
    <row r="4" spans="1:22">
      <c r="F4" s="2"/>
      <c r="H4" s="6" t="s">
        <v>56</v>
      </c>
      <c r="K4" s="6"/>
    </row>
    <row r="5" spans="1:22">
      <c r="F5" s="2"/>
      <c r="H5" s="6" t="s">
        <v>35</v>
      </c>
      <c r="K5" s="6"/>
    </row>
    <row r="6" spans="1:22">
      <c r="F6" s="2"/>
      <c r="H6" s="6" t="s">
        <v>37</v>
      </c>
      <c r="K6" s="6"/>
    </row>
    <row r="7" spans="1:22">
      <c r="F7" s="2"/>
      <c r="H7" s="6" t="s">
        <v>38</v>
      </c>
      <c r="K7" s="6"/>
    </row>
    <row r="8" spans="1:22">
      <c r="F8" s="2"/>
      <c r="H8" s="18" t="s">
        <v>162</v>
      </c>
      <c r="I8" s="18"/>
      <c r="J8" s="18"/>
      <c r="K8" s="6"/>
    </row>
    <row r="9" spans="1:22">
      <c r="F9" s="2"/>
      <c r="H9" s="18"/>
      <c r="I9" s="18"/>
      <c r="J9" s="18"/>
      <c r="K9" s="6"/>
    </row>
    <row r="10" spans="1:22">
      <c r="F10" s="2"/>
      <c r="K10" s="18"/>
    </row>
    <row r="11" spans="1:22" ht="21.75" customHeight="1">
      <c r="F11" s="2"/>
    </row>
    <row r="12" spans="1:22" ht="15.75" customHeight="1">
      <c r="A12" s="96" t="s">
        <v>42</v>
      </c>
      <c r="B12" s="96"/>
      <c r="C12" s="96"/>
      <c r="D12" s="96"/>
      <c r="E12" s="96"/>
      <c r="F12" s="96"/>
      <c r="G12" s="96"/>
      <c r="H12" s="96"/>
      <c r="I12" s="96"/>
      <c r="J12" s="96"/>
      <c r="K12" s="96"/>
    </row>
    <row r="13" spans="1:22" ht="19.5" customHeight="1">
      <c r="F13" s="2"/>
    </row>
    <row r="14" spans="1:22" ht="18" customHeight="1">
      <c r="A14" s="75" t="s">
        <v>0</v>
      </c>
      <c r="B14" s="78" t="s">
        <v>1</v>
      </c>
      <c r="C14" s="75" t="s">
        <v>5</v>
      </c>
      <c r="D14" s="75" t="s">
        <v>15</v>
      </c>
      <c r="E14" s="97" t="s">
        <v>30</v>
      </c>
      <c r="F14" s="97"/>
      <c r="G14" s="97"/>
      <c r="H14" s="97"/>
      <c r="I14" s="97"/>
      <c r="J14" s="97"/>
      <c r="K14" s="97"/>
    </row>
    <row r="15" spans="1:22" ht="45" customHeight="1">
      <c r="A15" s="75"/>
      <c r="B15" s="78"/>
      <c r="C15" s="75"/>
      <c r="D15" s="75"/>
      <c r="E15" s="4" t="s">
        <v>58</v>
      </c>
      <c r="F15" s="4" t="s">
        <v>139</v>
      </c>
      <c r="G15" s="49" t="s">
        <v>44</v>
      </c>
      <c r="H15" s="4" t="s">
        <v>45</v>
      </c>
      <c r="I15" s="4" t="s">
        <v>46</v>
      </c>
      <c r="J15" s="4" t="s">
        <v>142</v>
      </c>
      <c r="K15" s="7" t="s">
        <v>3</v>
      </c>
    </row>
    <row r="16" spans="1:22">
      <c r="A16" s="70"/>
      <c r="B16" s="70" t="s">
        <v>31</v>
      </c>
      <c r="C16" s="70" t="s">
        <v>219</v>
      </c>
      <c r="D16" s="47" t="s">
        <v>6</v>
      </c>
      <c r="E16" s="12">
        <f>E17+E18+E19</f>
        <v>553197.70900000003</v>
      </c>
      <c r="F16" s="12">
        <f>F17+F18+F19</f>
        <v>621298.14700000011</v>
      </c>
      <c r="G16" s="50">
        <f>G17+G18+G19</f>
        <v>670607.72399999993</v>
      </c>
      <c r="H16" s="12">
        <f t="shared" ref="H16:I16" si="0">H17+H18+H19</f>
        <v>579823.49999999988</v>
      </c>
      <c r="I16" s="12">
        <f t="shared" si="0"/>
        <v>570689.1</v>
      </c>
      <c r="J16" s="12">
        <f t="shared" ref="J16" si="1">J17+J18+J19</f>
        <v>570689.1</v>
      </c>
      <c r="K16" s="12">
        <f>SUM(E16:J16)</f>
        <v>3566305.2800000003</v>
      </c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</row>
    <row r="17" spans="1:15">
      <c r="A17" s="70"/>
      <c r="B17" s="70"/>
      <c r="C17" s="70"/>
      <c r="D17" s="43" t="s">
        <v>16</v>
      </c>
      <c r="E17" s="13">
        <f>E297+E53</f>
        <v>30419.769999999997</v>
      </c>
      <c r="F17" s="13">
        <f>F297+F53+F111+F411+F417+F423</f>
        <v>34937.337</v>
      </c>
      <c r="G17" s="51">
        <f>G297+G53+G111+G429+G411</f>
        <v>33611.200000000004</v>
      </c>
      <c r="H17" s="13">
        <f>H297+H53+H111+H429</f>
        <v>39827.630000000005</v>
      </c>
      <c r="I17" s="13">
        <f>I297+I53+I111+I429</f>
        <v>34164.93</v>
      </c>
      <c r="J17" s="13">
        <f>J297+J53+J111+J429</f>
        <v>34164.93</v>
      </c>
      <c r="K17" s="12">
        <f t="shared" ref="K17:K80" si="2">SUM(E17:J17)</f>
        <v>207125.79699999999</v>
      </c>
      <c r="L17" s="3"/>
      <c r="M17" s="3"/>
      <c r="N17" s="3"/>
    </row>
    <row r="18" spans="1:15">
      <c r="A18" s="70"/>
      <c r="B18" s="70"/>
      <c r="C18" s="70"/>
      <c r="D18" s="43" t="s">
        <v>17</v>
      </c>
      <c r="E18" s="13">
        <f>E24+E34+E42+E54+E66+E77+E87+E100+E112+E298+E304+E310+E322</f>
        <v>273374.73</v>
      </c>
      <c r="F18" s="13">
        <f>F24+F34+F42+F54+F66+F77+F87+F100+F112+F298+F304+F310+F322+F154+F316+F400+F406+F412+F418+F424</f>
        <v>303952.11700000003</v>
      </c>
      <c r="G18" s="51">
        <f>G24+G34+G42+G54+G66+G77+G87+G100+G112+G298+G304+G310+G322+G154+G406+G430+G418+G424+G412</f>
        <v>342449.23499999999</v>
      </c>
      <c r="H18" s="13">
        <f>H24+H34+H42+H54+H66+H77+H87+H100+H112+H298+H304+H310+H322+H154+H406+H430+H418+H424+H400</f>
        <v>295067.41999999993</v>
      </c>
      <c r="I18" s="13">
        <f>I24+I34+I42+I54+I66+I77+I87+I100+I112+I298+I304+I310+I322+I154+I406+I430+I418+I424+I400</f>
        <v>295381.51999999996</v>
      </c>
      <c r="J18" s="13">
        <f>J24+J34+J42+J54+J66+J77+J87+J100+J112+J298+J304+J310+J322+J154+J406+J430+J418+J424+J400</f>
        <v>295381.51999999996</v>
      </c>
      <c r="K18" s="12">
        <f t="shared" si="2"/>
        <v>1805606.5419999999</v>
      </c>
      <c r="L18" s="3"/>
      <c r="M18" s="3"/>
      <c r="N18" s="3"/>
    </row>
    <row r="19" spans="1:15" ht="15" customHeight="1">
      <c r="A19" s="70"/>
      <c r="B19" s="70"/>
      <c r="C19" s="70"/>
      <c r="D19" s="43" t="s">
        <v>18</v>
      </c>
      <c r="E19" s="13">
        <f>E26+E36+E44+E55+E67+E80+E90+E101+E107+E114+E155+E299+E61+E317+E323</f>
        <v>249403.209</v>
      </c>
      <c r="F19" s="13">
        <f>F26+F36+F44+F55+F67+F80+F90+F101+F107+F114+F155+F299+F61+F317+F323+F305+F311+F401+F395+F413+F419+F425</f>
        <v>282408.69300000003</v>
      </c>
      <c r="G19" s="51">
        <f>G26+G36+G44+G55+G67+G80+G90+G101+G107+G114+G155+G299+G61+G317+G323+G401+G407+G431+G419+G425+G413</f>
        <v>294547.28899999999</v>
      </c>
      <c r="H19" s="13">
        <f>H26+H36+H44+H55+H67+H80+H90+H101+H107+H114+H155+H299+H61+H317+H323+H401+H407+H431+H419+H425</f>
        <v>244928.44999999998</v>
      </c>
      <c r="I19" s="13">
        <f>I26+I36+I44+I55+I67+I80+I90+I101+I107+I114+I155+I299+I61+I317+I323+I401+I407+I431+I419+I425</f>
        <v>241142.65</v>
      </c>
      <c r="J19" s="13">
        <f>J26+J36+J44+J55+J67+J80+J90+J101+J107+J114+J155+J299+J61+J317+J323+J401+J407+J431+J419+J425</f>
        <v>241142.65</v>
      </c>
      <c r="K19" s="12">
        <f t="shared" si="2"/>
        <v>1553572.9409999999</v>
      </c>
      <c r="M19" s="3"/>
      <c r="N19" s="3"/>
    </row>
    <row r="20" spans="1:15" ht="31.5" customHeight="1">
      <c r="A20" s="70"/>
      <c r="B20" s="70"/>
      <c r="C20" s="70"/>
      <c r="D20" s="43" t="s">
        <v>19</v>
      </c>
      <c r="E20" s="13" t="s">
        <v>14</v>
      </c>
      <c r="F20" s="13" t="s">
        <v>14</v>
      </c>
      <c r="G20" s="51" t="s">
        <v>14</v>
      </c>
      <c r="H20" s="13" t="s">
        <v>14</v>
      </c>
      <c r="I20" s="13" t="s">
        <v>14</v>
      </c>
      <c r="J20" s="13" t="s">
        <v>14</v>
      </c>
      <c r="K20" s="12">
        <f t="shared" si="2"/>
        <v>0</v>
      </c>
    </row>
    <row r="21" spans="1:15" ht="15" customHeight="1">
      <c r="A21" s="70"/>
      <c r="B21" s="70"/>
      <c r="C21" s="70"/>
      <c r="D21" s="43" t="s">
        <v>28</v>
      </c>
      <c r="E21" s="14" t="s">
        <v>14</v>
      </c>
      <c r="F21" s="14" t="s">
        <v>14</v>
      </c>
      <c r="G21" s="52" t="s">
        <v>14</v>
      </c>
      <c r="H21" s="14" t="s">
        <v>14</v>
      </c>
      <c r="I21" s="14" t="s">
        <v>14</v>
      </c>
      <c r="J21" s="14" t="s">
        <v>14</v>
      </c>
      <c r="K21" s="12">
        <f t="shared" si="2"/>
        <v>0</v>
      </c>
    </row>
    <row r="22" spans="1:15" ht="15" customHeight="1">
      <c r="A22" s="69">
        <v>1</v>
      </c>
      <c r="B22" s="70" t="s">
        <v>9</v>
      </c>
      <c r="C22" s="70" t="s">
        <v>10</v>
      </c>
      <c r="D22" s="47" t="s">
        <v>6</v>
      </c>
      <c r="E22" s="13">
        <f t="shared" ref="E22:J22" si="3">E24+E26</f>
        <v>226333.10700000002</v>
      </c>
      <c r="F22" s="53">
        <f t="shared" si="3"/>
        <v>248100.20600000001</v>
      </c>
      <c r="G22" s="51">
        <f t="shared" si="3"/>
        <v>277395.65600000002</v>
      </c>
      <c r="H22" s="13">
        <f t="shared" si="3"/>
        <v>227430.19999999998</v>
      </c>
      <c r="I22" s="53">
        <f t="shared" si="3"/>
        <v>224055.5</v>
      </c>
      <c r="J22" s="53">
        <f t="shared" si="3"/>
        <v>224055.5</v>
      </c>
      <c r="K22" s="12">
        <f t="shared" si="2"/>
        <v>1427370.169</v>
      </c>
    </row>
    <row r="23" spans="1:15">
      <c r="A23" s="69"/>
      <c r="B23" s="70"/>
      <c r="C23" s="70"/>
      <c r="D23" s="43" t="s">
        <v>16</v>
      </c>
      <c r="E23" s="13">
        <v>0</v>
      </c>
      <c r="F23" s="53"/>
      <c r="G23" s="51"/>
      <c r="H23" s="13"/>
      <c r="I23" s="53"/>
      <c r="J23" s="53"/>
      <c r="K23" s="12">
        <f t="shared" si="2"/>
        <v>0</v>
      </c>
    </row>
    <row r="24" spans="1:15">
      <c r="A24" s="69"/>
      <c r="B24" s="70"/>
      <c r="C24" s="70"/>
      <c r="D24" s="43" t="s">
        <v>17</v>
      </c>
      <c r="E24" s="13">
        <f t="shared" ref="E24:J24" si="4">SUM(E25:E25)</f>
        <v>86833.5</v>
      </c>
      <c r="F24" s="53">
        <f t="shared" si="4"/>
        <v>90524.6</v>
      </c>
      <c r="G24" s="54">
        <f t="shared" si="4"/>
        <v>110704</v>
      </c>
      <c r="H24" s="53">
        <f t="shared" si="4"/>
        <v>90954.6</v>
      </c>
      <c r="I24" s="53">
        <f t="shared" si="4"/>
        <v>90954.6</v>
      </c>
      <c r="J24" s="53">
        <f t="shared" si="4"/>
        <v>90954.6</v>
      </c>
      <c r="K24" s="12">
        <f t="shared" si="2"/>
        <v>560925.89999999991</v>
      </c>
    </row>
    <row r="25" spans="1:15" ht="93" customHeight="1">
      <c r="A25" s="69"/>
      <c r="B25" s="70"/>
      <c r="C25" s="70"/>
      <c r="D25" s="5" t="s">
        <v>21</v>
      </c>
      <c r="E25" s="13">
        <v>86833.5</v>
      </c>
      <c r="F25" s="35">
        <v>90524.6</v>
      </c>
      <c r="G25" s="51">
        <v>110704</v>
      </c>
      <c r="H25" s="13">
        <v>90954.6</v>
      </c>
      <c r="I25" s="35">
        <v>90954.6</v>
      </c>
      <c r="J25" s="35">
        <v>90954.6</v>
      </c>
      <c r="K25" s="12">
        <f t="shared" si="2"/>
        <v>560925.89999999991</v>
      </c>
    </row>
    <row r="26" spans="1:15">
      <c r="A26" s="69"/>
      <c r="B26" s="70"/>
      <c r="C26" s="70"/>
      <c r="D26" s="43" t="s">
        <v>18</v>
      </c>
      <c r="E26" s="13">
        <f t="shared" ref="E26:J26" si="5">SUM(E27:E31)</f>
        <v>139499.60700000002</v>
      </c>
      <c r="F26" s="53">
        <f t="shared" si="5"/>
        <v>157575.606</v>
      </c>
      <c r="G26" s="54">
        <f t="shared" si="5"/>
        <v>166691.65600000002</v>
      </c>
      <c r="H26" s="53">
        <f t="shared" si="5"/>
        <v>136475.59999999998</v>
      </c>
      <c r="I26" s="53">
        <f t="shared" si="5"/>
        <v>133100.9</v>
      </c>
      <c r="J26" s="53">
        <f t="shared" si="5"/>
        <v>133100.9</v>
      </c>
      <c r="K26" s="12">
        <f t="shared" si="2"/>
        <v>866444.26900000009</v>
      </c>
    </row>
    <row r="27" spans="1:15">
      <c r="A27" s="69"/>
      <c r="B27" s="70"/>
      <c r="C27" s="70"/>
      <c r="D27" s="5" t="s">
        <v>23</v>
      </c>
      <c r="E27" s="13">
        <v>52107.137000000002</v>
      </c>
      <c r="F27" s="35">
        <v>54511.542000000001</v>
      </c>
      <c r="G27" s="51">
        <v>61332.92</v>
      </c>
      <c r="H27" s="13">
        <v>52036.7</v>
      </c>
      <c r="I27" s="35">
        <v>47608.1</v>
      </c>
      <c r="J27" s="35">
        <v>47608.1</v>
      </c>
      <c r="K27" s="12">
        <f t="shared" si="2"/>
        <v>315204.49899999995</v>
      </c>
    </row>
    <row r="28" spans="1:15" ht="30">
      <c r="A28" s="69"/>
      <c r="B28" s="70"/>
      <c r="C28" s="70"/>
      <c r="D28" s="5" t="s">
        <v>29</v>
      </c>
      <c r="E28" s="13">
        <v>26250.9</v>
      </c>
      <c r="F28" s="35">
        <v>33450.199999999997</v>
      </c>
      <c r="G28" s="51">
        <v>37927.279999999999</v>
      </c>
      <c r="H28" s="13">
        <v>21251.7</v>
      </c>
      <c r="I28" s="35">
        <v>20997.1</v>
      </c>
      <c r="J28" s="35">
        <v>20997.1</v>
      </c>
      <c r="K28" s="12">
        <f t="shared" si="2"/>
        <v>160874.28</v>
      </c>
    </row>
    <row r="29" spans="1:15" ht="30">
      <c r="A29" s="69"/>
      <c r="B29" s="70"/>
      <c r="C29" s="70"/>
      <c r="D29" s="5" t="s">
        <v>22</v>
      </c>
      <c r="E29" s="13">
        <v>846.43600000000004</v>
      </c>
      <c r="F29" s="35">
        <v>820.96100000000001</v>
      </c>
      <c r="G29" s="51">
        <v>1064.0129999999999</v>
      </c>
      <c r="H29" s="13">
        <v>407</v>
      </c>
      <c r="I29" s="35">
        <v>407</v>
      </c>
      <c r="J29" s="35">
        <v>407</v>
      </c>
      <c r="K29" s="12">
        <f t="shared" si="2"/>
        <v>3952.41</v>
      </c>
    </row>
    <row r="30" spans="1:15" ht="30">
      <c r="A30" s="69"/>
      <c r="B30" s="70"/>
      <c r="C30" s="70"/>
      <c r="D30" s="5" t="s">
        <v>32</v>
      </c>
      <c r="E30" s="13">
        <v>0</v>
      </c>
      <c r="F30" s="35"/>
      <c r="G30" s="51"/>
      <c r="H30" s="13"/>
      <c r="I30" s="35"/>
      <c r="J30" s="35"/>
      <c r="K30" s="12">
        <f t="shared" si="2"/>
        <v>0</v>
      </c>
    </row>
    <row r="31" spans="1:15">
      <c r="A31" s="69"/>
      <c r="B31" s="70"/>
      <c r="C31" s="70"/>
      <c r="D31" s="5" t="s">
        <v>24</v>
      </c>
      <c r="E31" s="14">
        <v>60295.133999999998</v>
      </c>
      <c r="F31" s="35">
        <v>68792.903000000006</v>
      </c>
      <c r="G31" s="52">
        <v>66367.442999999999</v>
      </c>
      <c r="H31" s="14">
        <v>62780.2</v>
      </c>
      <c r="I31" s="35">
        <v>64088.7</v>
      </c>
      <c r="J31" s="35">
        <v>64088.7</v>
      </c>
      <c r="K31" s="12">
        <f t="shared" si="2"/>
        <v>386413.08</v>
      </c>
    </row>
    <row r="32" spans="1:15">
      <c r="A32" s="69">
        <v>2</v>
      </c>
      <c r="B32" s="70" t="s">
        <v>9</v>
      </c>
      <c r="C32" s="70" t="s">
        <v>11</v>
      </c>
      <c r="D32" s="47" t="s">
        <v>6</v>
      </c>
      <c r="E32" s="13">
        <f t="shared" ref="E32:J32" si="6">E34+E36</f>
        <v>159631</v>
      </c>
      <c r="F32" s="53">
        <f t="shared" si="6"/>
        <v>177367</v>
      </c>
      <c r="G32" s="54">
        <f t="shared" si="6"/>
        <v>189553</v>
      </c>
      <c r="H32" s="53">
        <f t="shared" si="6"/>
        <v>173869</v>
      </c>
      <c r="I32" s="53">
        <f t="shared" si="6"/>
        <v>173869</v>
      </c>
      <c r="J32" s="53">
        <f t="shared" si="6"/>
        <v>173869</v>
      </c>
      <c r="K32" s="12">
        <f t="shared" si="2"/>
        <v>1048158</v>
      </c>
      <c r="N32" s="3"/>
      <c r="O32" s="3"/>
    </row>
    <row r="33" spans="1:14">
      <c r="A33" s="69"/>
      <c r="B33" s="70"/>
      <c r="C33" s="70"/>
      <c r="D33" s="43" t="s">
        <v>16</v>
      </c>
      <c r="E33" s="13">
        <v>0</v>
      </c>
      <c r="F33" s="35"/>
      <c r="G33" s="51"/>
      <c r="H33" s="13"/>
      <c r="I33" s="35"/>
      <c r="J33" s="35"/>
      <c r="K33" s="12">
        <f t="shared" si="2"/>
        <v>0</v>
      </c>
    </row>
    <row r="34" spans="1:14">
      <c r="A34" s="69"/>
      <c r="B34" s="70"/>
      <c r="C34" s="70"/>
      <c r="D34" s="43" t="s">
        <v>17</v>
      </c>
      <c r="E34" s="13">
        <f>E35</f>
        <v>159631</v>
      </c>
      <c r="F34" s="53">
        <f t="shared" ref="F34:J34" si="7">F35</f>
        <v>177367</v>
      </c>
      <c r="G34" s="54">
        <f t="shared" si="7"/>
        <v>189553</v>
      </c>
      <c r="H34" s="53">
        <f t="shared" si="7"/>
        <v>173869</v>
      </c>
      <c r="I34" s="53">
        <f t="shared" si="7"/>
        <v>173869</v>
      </c>
      <c r="J34" s="53">
        <f t="shared" si="7"/>
        <v>173869</v>
      </c>
      <c r="K34" s="12">
        <f t="shared" si="2"/>
        <v>1048158</v>
      </c>
    </row>
    <row r="35" spans="1:14" ht="106.5" customHeight="1">
      <c r="A35" s="69"/>
      <c r="B35" s="70"/>
      <c r="C35" s="70"/>
      <c r="D35" s="5" t="s">
        <v>39</v>
      </c>
      <c r="E35" s="13">
        <v>159631</v>
      </c>
      <c r="F35" s="35">
        <v>177367</v>
      </c>
      <c r="G35" s="51">
        <v>189553</v>
      </c>
      <c r="H35" s="13">
        <v>173869</v>
      </c>
      <c r="I35" s="35">
        <v>173869</v>
      </c>
      <c r="J35" s="35">
        <v>173869</v>
      </c>
      <c r="K35" s="12">
        <f t="shared" si="2"/>
        <v>1048158</v>
      </c>
    </row>
    <row r="36" spans="1:14">
      <c r="A36" s="69"/>
      <c r="B36" s="70"/>
      <c r="C36" s="70"/>
      <c r="D36" s="43" t="s">
        <v>18</v>
      </c>
      <c r="E36" s="13">
        <v>0</v>
      </c>
      <c r="F36" s="35"/>
      <c r="G36" s="51"/>
      <c r="H36" s="13"/>
      <c r="I36" s="35"/>
      <c r="J36" s="35"/>
      <c r="K36" s="12">
        <f t="shared" si="2"/>
        <v>0</v>
      </c>
    </row>
    <row r="37" spans="1:14" ht="93" customHeight="1">
      <c r="A37" s="69"/>
      <c r="B37" s="70"/>
      <c r="C37" s="70"/>
      <c r="D37" s="5" t="s">
        <v>33</v>
      </c>
      <c r="E37" s="13">
        <v>0</v>
      </c>
      <c r="F37" s="35"/>
      <c r="G37" s="51"/>
      <c r="H37" s="13"/>
      <c r="I37" s="35"/>
      <c r="J37" s="35"/>
      <c r="K37" s="12">
        <f t="shared" si="2"/>
        <v>0</v>
      </c>
    </row>
    <row r="38" spans="1:14" ht="34.5" customHeight="1">
      <c r="A38" s="69"/>
      <c r="B38" s="70"/>
      <c r="C38" s="70"/>
      <c r="D38" s="43" t="s">
        <v>19</v>
      </c>
      <c r="E38" s="13">
        <v>0</v>
      </c>
      <c r="F38" s="35"/>
      <c r="G38" s="51"/>
      <c r="H38" s="13"/>
      <c r="I38" s="35"/>
      <c r="J38" s="35"/>
      <c r="K38" s="12">
        <f t="shared" si="2"/>
        <v>0</v>
      </c>
    </row>
    <row r="39" spans="1:14" ht="16.5" customHeight="1">
      <c r="A39" s="69"/>
      <c r="B39" s="70"/>
      <c r="C39" s="70"/>
      <c r="D39" s="43" t="s">
        <v>28</v>
      </c>
      <c r="E39" s="13">
        <v>0</v>
      </c>
      <c r="F39" s="35"/>
      <c r="G39" s="51"/>
      <c r="H39" s="13"/>
      <c r="I39" s="35"/>
      <c r="J39" s="35"/>
      <c r="K39" s="12">
        <f t="shared" si="2"/>
        <v>0</v>
      </c>
    </row>
    <row r="40" spans="1:14" ht="15" customHeight="1">
      <c r="A40" s="62">
        <v>3</v>
      </c>
      <c r="B40" s="65" t="s">
        <v>9</v>
      </c>
      <c r="C40" s="65" t="s">
        <v>51</v>
      </c>
      <c r="D40" s="47" t="s">
        <v>6</v>
      </c>
      <c r="E40" s="13">
        <f t="shared" ref="E40:J40" si="8">E42+E44</f>
        <v>67538.002999999997</v>
      </c>
      <c r="F40" s="13">
        <f t="shared" si="8"/>
        <v>80610.326000000001</v>
      </c>
      <c r="G40" s="51">
        <f t="shared" si="8"/>
        <v>74019.69200000001</v>
      </c>
      <c r="H40" s="13">
        <f t="shared" si="8"/>
        <v>70672.350000000006</v>
      </c>
      <c r="I40" s="13">
        <f t="shared" si="8"/>
        <v>72271.850000000006</v>
      </c>
      <c r="J40" s="13">
        <f t="shared" si="8"/>
        <v>72271.850000000006</v>
      </c>
      <c r="K40" s="12">
        <f t="shared" si="2"/>
        <v>437384.071</v>
      </c>
      <c r="N40" s="3"/>
    </row>
    <row r="41" spans="1:14">
      <c r="A41" s="63"/>
      <c r="B41" s="66"/>
      <c r="C41" s="66"/>
      <c r="D41" s="43" t="s">
        <v>16</v>
      </c>
      <c r="E41" s="13">
        <v>0</v>
      </c>
      <c r="F41" s="35"/>
      <c r="G41" s="51">
        <v>0</v>
      </c>
      <c r="H41" s="13">
        <v>0</v>
      </c>
      <c r="I41" s="13">
        <v>0</v>
      </c>
      <c r="J41" s="13">
        <v>0</v>
      </c>
      <c r="K41" s="12">
        <f t="shared" si="2"/>
        <v>0</v>
      </c>
    </row>
    <row r="42" spans="1:14">
      <c r="A42" s="63"/>
      <c r="B42" s="66"/>
      <c r="C42" s="66"/>
      <c r="D42" s="43" t="s">
        <v>17</v>
      </c>
      <c r="E42" s="13">
        <v>209.5</v>
      </c>
      <c r="F42" s="13">
        <f>F43</f>
        <v>311.5</v>
      </c>
      <c r="G42" s="51">
        <f>G43</f>
        <v>387.1</v>
      </c>
      <c r="H42" s="13">
        <f>H43</f>
        <v>302.5</v>
      </c>
      <c r="I42" s="13">
        <f>I43</f>
        <v>302.5</v>
      </c>
      <c r="J42" s="13">
        <f>J43</f>
        <v>302.5</v>
      </c>
      <c r="K42" s="12">
        <f t="shared" si="2"/>
        <v>1815.6</v>
      </c>
    </row>
    <row r="43" spans="1:14" ht="75">
      <c r="A43" s="63"/>
      <c r="B43" s="66"/>
      <c r="C43" s="66"/>
      <c r="D43" s="5" t="s">
        <v>108</v>
      </c>
      <c r="E43" s="13"/>
      <c r="F43" s="35">
        <v>311.5</v>
      </c>
      <c r="G43" s="51">
        <v>387.1</v>
      </c>
      <c r="H43" s="13">
        <v>302.5</v>
      </c>
      <c r="I43" s="35">
        <v>302.5</v>
      </c>
      <c r="J43" s="35">
        <v>302.5</v>
      </c>
      <c r="K43" s="12">
        <f t="shared" si="2"/>
        <v>1606.1</v>
      </c>
    </row>
    <row r="44" spans="1:14" ht="15" customHeight="1">
      <c r="A44" s="63"/>
      <c r="B44" s="66"/>
      <c r="C44" s="66"/>
      <c r="D44" s="43" t="s">
        <v>18</v>
      </c>
      <c r="E44" s="13">
        <f t="shared" ref="E44:J44" si="9">SUM(E45:E49)</f>
        <v>67328.502999999997</v>
      </c>
      <c r="F44" s="13">
        <f t="shared" si="9"/>
        <v>80298.826000000001</v>
      </c>
      <c r="G44" s="51">
        <f t="shared" si="9"/>
        <v>73632.592000000004</v>
      </c>
      <c r="H44" s="13">
        <f t="shared" si="9"/>
        <v>70369.850000000006</v>
      </c>
      <c r="I44" s="13">
        <f t="shared" si="9"/>
        <v>71969.350000000006</v>
      </c>
      <c r="J44" s="13">
        <f t="shared" si="9"/>
        <v>71969.350000000006</v>
      </c>
      <c r="K44" s="12">
        <f t="shared" si="2"/>
        <v>435568.47100000002</v>
      </c>
    </row>
    <row r="45" spans="1:14" ht="21" customHeight="1">
      <c r="A45" s="63"/>
      <c r="B45" s="66"/>
      <c r="C45" s="66"/>
      <c r="D45" s="5" t="s">
        <v>23</v>
      </c>
      <c r="E45" s="13">
        <v>8091.1</v>
      </c>
      <c r="F45" s="35">
        <v>9288.2999999999993</v>
      </c>
      <c r="G45" s="51">
        <v>10793.1</v>
      </c>
      <c r="H45" s="13">
        <v>8795.1</v>
      </c>
      <c r="I45" s="35">
        <v>8046.6</v>
      </c>
      <c r="J45" s="35">
        <v>8046.6</v>
      </c>
      <c r="K45" s="12">
        <f t="shared" si="2"/>
        <v>53060.799999999996</v>
      </c>
    </row>
    <row r="46" spans="1:14" ht="31.5" customHeight="1">
      <c r="A46" s="63"/>
      <c r="B46" s="66"/>
      <c r="C46" s="66"/>
      <c r="D46" s="5" t="s">
        <v>22</v>
      </c>
      <c r="E46" s="13">
        <v>1865.627</v>
      </c>
      <c r="F46" s="35">
        <v>1702.326</v>
      </c>
      <c r="G46" s="51">
        <v>2049.3519999999999</v>
      </c>
      <c r="H46" s="13">
        <v>2098</v>
      </c>
      <c r="I46" s="35">
        <v>2098</v>
      </c>
      <c r="J46" s="35">
        <v>2098</v>
      </c>
      <c r="K46" s="12">
        <f t="shared" si="2"/>
        <v>11911.305</v>
      </c>
    </row>
    <row r="47" spans="1:14" ht="31.5" customHeight="1">
      <c r="A47" s="63"/>
      <c r="B47" s="66"/>
      <c r="C47" s="66"/>
      <c r="D47" s="5" t="s">
        <v>32</v>
      </c>
      <c r="E47" s="13">
        <v>0</v>
      </c>
      <c r="F47" s="35">
        <v>4519.7</v>
      </c>
      <c r="G47" s="51"/>
      <c r="H47" s="13"/>
      <c r="I47" s="35"/>
      <c r="J47" s="35"/>
      <c r="K47" s="12">
        <f t="shared" si="2"/>
        <v>4519.7</v>
      </c>
    </row>
    <row r="48" spans="1:14" ht="30">
      <c r="A48" s="63"/>
      <c r="B48" s="66"/>
      <c r="C48" s="66"/>
      <c r="D48" s="5" t="s">
        <v>29</v>
      </c>
      <c r="E48" s="13">
        <v>3907.4</v>
      </c>
      <c r="F48" s="35">
        <v>4811.3999999999996</v>
      </c>
      <c r="G48" s="51">
        <v>5298.1</v>
      </c>
      <c r="H48" s="13">
        <v>3591.9</v>
      </c>
      <c r="I48" s="35">
        <v>3548.8</v>
      </c>
      <c r="J48" s="35">
        <v>3548.8</v>
      </c>
      <c r="K48" s="12">
        <f t="shared" si="2"/>
        <v>24706.399999999998</v>
      </c>
    </row>
    <row r="49" spans="1:11">
      <c r="A49" s="63"/>
      <c r="B49" s="66"/>
      <c r="C49" s="66"/>
      <c r="D49" s="5" t="s">
        <v>24</v>
      </c>
      <c r="E49" s="13">
        <v>53464.375999999997</v>
      </c>
      <c r="F49" s="35">
        <v>59977.1</v>
      </c>
      <c r="G49" s="51">
        <v>55492.04</v>
      </c>
      <c r="H49" s="13">
        <v>55884.85</v>
      </c>
      <c r="I49" s="35">
        <v>58275.95</v>
      </c>
      <c r="J49" s="35">
        <v>58275.95</v>
      </c>
      <c r="K49" s="12">
        <f t="shared" si="2"/>
        <v>341370.266</v>
      </c>
    </row>
    <row r="50" spans="1:11" ht="30">
      <c r="A50" s="63"/>
      <c r="B50" s="66"/>
      <c r="C50" s="66"/>
      <c r="D50" s="43" t="s">
        <v>19</v>
      </c>
      <c r="E50" s="13">
        <v>0</v>
      </c>
      <c r="F50" s="35"/>
      <c r="G50" s="51"/>
      <c r="H50" s="13"/>
      <c r="I50" s="35"/>
      <c r="J50" s="35"/>
      <c r="K50" s="12">
        <f t="shared" si="2"/>
        <v>0</v>
      </c>
    </row>
    <row r="51" spans="1:11">
      <c r="A51" s="63"/>
      <c r="B51" s="66"/>
      <c r="C51" s="66"/>
      <c r="D51" s="43" t="s">
        <v>28</v>
      </c>
      <c r="E51" s="13">
        <v>0</v>
      </c>
      <c r="F51" s="35"/>
      <c r="G51" s="51"/>
      <c r="H51" s="13"/>
      <c r="I51" s="35"/>
      <c r="J51" s="35"/>
      <c r="K51" s="12">
        <f t="shared" si="2"/>
        <v>0</v>
      </c>
    </row>
    <row r="52" spans="1:11" ht="18.75" customHeight="1">
      <c r="A52" s="95">
        <v>4</v>
      </c>
      <c r="B52" s="70" t="s">
        <v>9</v>
      </c>
      <c r="C52" s="70" t="s">
        <v>52</v>
      </c>
      <c r="D52" s="47" t="s">
        <v>6</v>
      </c>
      <c r="E52" s="13">
        <f>E53+E54+E55</f>
        <v>14857.2</v>
      </c>
      <c r="F52" s="13">
        <f t="shared" ref="F52:I52" si="10">F53+F54+F55</f>
        <v>15248.5</v>
      </c>
      <c r="G52" s="51">
        <f t="shared" si="10"/>
        <v>15922.3</v>
      </c>
      <c r="H52" s="13">
        <f t="shared" si="10"/>
        <v>15788.7</v>
      </c>
      <c r="I52" s="13">
        <f t="shared" si="10"/>
        <v>16047.1</v>
      </c>
      <c r="J52" s="13">
        <f t="shared" ref="J52" si="11">J53+J54+J55</f>
        <v>16047.1</v>
      </c>
      <c r="K52" s="12">
        <f t="shared" si="2"/>
        <v>93910.900000000009</v>
      </c>
    </row>
    <row r="53" spans="1:11" ht="15.75" customHeight="1">
      <c r="A53" s="95"/>
      <c r="B53" s="70"/>
      <c r="C53" s="70"/>
      <c r="D53" s="43" t="s">
        <v>16</v>
      </c>
      <c r="E53" s="13">
        <v>13973.17</v>
      </c>
      <c r="F53" s="13">
        <v>14190.2</v>
      </c>
      <c r="G53" s="51">
        <v>14815.5</v>
      </c>
      <c r="H53" s="13">
        <v>14691.2</v>
      </c>
      <c r="I53" s="13">
        <v>14774.2</v>
      </c>
      <c r="J53" s="13">
        <v>14774.2</v>
      </c>
      <c r="K53" s="12">
        <f t="shared" si="2"/>
        <v>87218.47</v>
      </c>
    </row>
    <row r="54" spans="1:11" ht="16.5" customHeight="1">
      <c r="A54" s="95"/>
      <c r="B54" s="70"/>
      <c r="C54" s="70"/>
      <c r="D54" s="43" t="s">
        <v>17</v>
      </c>
      <c r="E54" s="13">
        <v>735.43</v>
      </c>
      <c r="F54" s="13">
        <v>905.8</v>
      </c>
      <c r="G54" s="51">
        <v>947.5</v>
      </c>
      <c r="H54" s="13">
        <v>939.6</v>
      </c>
      <c r="I54" s="13">
        <v>1112.4000000000001</v>
      </c>
      <c r="J54" s="13">
        <v>1112.4000000000001</v>
      </c>
      <c r="K54" s="12">
        <f t="shared" si="2"/>
        <v>5753.1299999999992</v>
      </c>
    </row>
    <row r="55" spans="1:11" ht="15" customHeight="1">
      <c r="A55" s="95"/>
      <c r="B55" s="70"/>
      <c r="C55" s="70"/>
      <c r="D55" s="43" t="s">
        <v>18</v>
      </c>
      <c r="E55" s="13">
        <v>148.6</v>
      </c>
      <c r="F55" s="13">
        <v>152.5</v>
      </c>
      <c r="G55" s="51">
        <v>159.30000000000001</v>
      </c>
      <c r="H55" s="13">
        <v>157.9</v>
      </c>
      <c r="I55" s="13">
        <v>160.5</v>
      </c>
      <c r="J55" s="13">
        <v>160.5</v>
      </c>
      <c r="K55" s="12">
        <f t="shared" si="2"/>
        <v>939.30000000000007</v>
      </c>
    </row>
    <row r="56" spans="1:11" ht="30">
      <c r="A56" s="95"/>
      <c r="B56" s="70"/>
      <c r="C56" s="70"/>
      <c r="D56" s="43" t="s">
        <v>19</v>
      </c>
      <c r="E56" s="13">
        <v>0</v>
      </c>
      <c r="F56" s="35"/>
      <c r="G56" s="51"/>
      <c r="H56" s="13"/>
      <c r="I56" s="35"/>
      <c r="J56" s="35"/>
      <c r="K56" s="12">
        <f t="shared" si="2"/>
        <v>0</v>
      </c>
    </row>
    <row r="57" spans="1:11" ht="21.75" customHeight="1">
      <c r="A57" s="95"/>
      <c r="B57" s="70"/>
      <c r="C57" s="70"/>
      <c r="D57" s="43" t="s">
        <v>28</v>
      </c>
      <c r="E57" s="13">
        <v>0</v>
      </c>
      <c r="F57" s="35"/>
      <c r="G57" s="51"/>
      <c r="H57" s="13"/>
      <c r="I57" s="35"/>
      <c r="J57" s="35"/>
      <c r="K57" s="12">
        <f t="shared" si="2"/>
        <v>0</v>
      </c>
    </row>
    <row r="58" spans="1:11" ht="15" customHeight="1">
      <c r="A58" s="62">
        <v>5</v>
      </c>
      <c r="B58" s="65" t="s">
        <v>9</v>
      </c>
      <c r="C58" s="65" t="s">
        <v>53</v>
      </c>
      <c r="D58" s="47" t="s">
        <v>6</v>
      </c>
      <c r="E58" s="13">
        <f>E61</f>
        <v>1267.0029999999999</v>
      </c>
      <c r="F58" s="53">
        <f t="shared" ref="F58:I58" si="12">F61</f>
        <v>1532.8320000000001</v>
      </c>
      <c r="G58" s="51">
        <f t="shared" si="12"/>
        <v>2963.5459999999998</v>
      </c>
      <c r="H58" s="13">
        <f t="shared" si="12"/>
        <v>0</v>
      </c>
      <c r="I58" s="13">
        <f t="shared" si="12"/>
        <v>0</v>
      </c>
      <c r="J58" s="13">
        <f t="shared" ref="J58" si="13">J61</f>
        <v>0</v>
      </c>
      <c r="K58" s="12">
        <f t="shared" si="2"/>
        <v>5763.3809999999994</v>
      </c>
    </row>
    <row r="59" spans="1:11">
      <c r="A59" s="63"/>
      <c r="B59" s="66"/>
      <c r="C59" s="66"/>
      <c r="D59" s="43" t="s">
        <v>16</v>
      </c>
      <c r="E59" s="13"/>
      <c r="F59" s="35"/>
      <c r="G59" s="51"/>
      <c r="H59" s="13"/>
      <c r="I59" s="35"/>
      <c r="J59" s="35"/>
      <c r="K59" s="12">
        <f t="shared" si="2"/>
        <v>0</v>
      </c>
    </row>
    <row r="60" spans="1:11" ht="21" customHeight="1">
      <c r="A60" s="63"/>
      <c r="B60" s="66"/>
      <c r="C60" s="66"/>
      <c r="D60" s="43" t="s">
        <v>17</v>
      </c>
      <c r="E60" s="13"/>
      <c r="F60" s="35"/>
      <c r="G60" s="51"/>
      <c r="H60" s="13"/>
      <c r="I60" s="35"/>
      <c r="J60" s="35"/>
      <c r="K60" s="12">
        <f t="shared" si="2"/>
        <v>0</v>
      </c>
    </row>
    <row r="61" spans="1:11" ht="15.75" customHeight="1">
      <c r="A61" s="63"/>
      <c r="B61" s="66"/>
      <c r="C61" s="66"/>
      <c r="D61" s="43" t="s">
        <v>18</v>
      </c>
      <c r="E61" s="13">
        <v>1267.0029999999999</v>
      </c>
      <c r="F61" s="13">
        <v>1532.8320000000001</v>
      </c>
      <c r="G61" s="51">
        <v>2963.5459999999998</v>
      </c>
      <c r="H61" s="13">
        <v>0</v>
      </c>
      <c r="I61" s="13">
        <v>0</v>
      </c>
      <c r="J61" s="13">
        <v>0</v>
      </c>
      <c r="K61" s="12">
        <f t="shared" si="2"/>
        <v>5763.3809999999994</v>
      </c>
    </row>
    <row r="62" spans="1:11" ht="16.5" customHeight="1">
      <c r="A62" s="63"/>
      <c r="B62" s="66"/>
      <c r="C62" s="66"/>
      <c r="D62" s="43" t="s">
        <v>19</v>
      </c>
      <c r="E62" s="13"/>
      <c r="F62" s="35"/>
      <c r="G62" s="51"/>
      <c r="H62" s="13"/>
      <c r="I62" s="35"/>
      <c r="J62" s="35"/>
      <c r="K62" s="12">
        <f t="shared" si="2"/>
        <v>0</v>
      </c>
    </row>
    <row r="63" spans="1:11" ht="16.5" customHeight="1">
      <c r="A63" s="64"/>
      <c r="B63" s="67"/>
      <c r="C63" s="67"/>
      <c r="D63" s="43" t="s">
        <v>28</v>
      </c>
      <c r="E63" s="13"/>
      <c r="F63" s="35"/>
      <c r="G63" s="51"/>
      <c r="H63" s="13"/>
      <c r="I63" s="35"/>
      <c r="J63" s="35"/>
      <c r="K63" s="12">
        <f t="shared" si="2"/>
        <v>0</v>
      </c>
    </row>
    <row r="64" spans="1:11" ht="17.25" customHeight="1">
      <c r="A64" s="95">
        <v>6</v>
      </c>
      <c r="B64" s="70" t="s">
        <v>9</v>
      </c>
      <c r="C64" s="86" t="s">
        <v>34</v>
      </c>
      <c r="D64" s="47" t="s">
        <v>6</v>
      </c>
      <c r="E64" s="13">
        <f>E66+E67</f>
        <v>20893.947</v>
      </c>
      <c r="F64" s="13">
        <f t="shared" ref="F64:I64" si="14">F66+F67</f>
        <v>21092.048999999999</v>
      </c>
      <c r="G64" s="51">
        <f>G66+G67</f>
        <v>26389.207999999999</v>
      </c>
      <c r="H64" s="13">
        <f t="shared" si="14"/>
        <v>18352</v>
      </c>
      <c r="I64" s="13">
        <f t="shared" si="14"/>
        <v>17336.600000000002</v>
      </c>
      <c r="J64" s="13">
        <f t="shared" ref="J64" si="15">J66+J67</f>
        <v>17336.600000000002</v>
      </c>
      <c r="K64" s="12">
        <f t="shared" si="2"/>
        <v>121400.40400000001</v>
      </c>
    </row>
    <row r="65" spans="1:15" ht="17.25" customHeight="1">
      <c r="A65" s="95"/>
      <c r="B65" s="70"/>
      <c r="C65" s="86"/>
      <c r="D65" s="43" t="s">
        <v>16</v>
      </c>
      <c r="E65" s="13">
        <v>0</v>
      </c>
      <c r="F65" s="35"/>
      <c r="G65" s="51"/>
      <c r="H65" s="13"/>
      <c r="I65" s="35"/>
      <c r="J65" s="35"/>
      <c r="K65" s="12">
        <f t="shared" si="2"/>
        <v>0</v>
      </c>
    </row>
    <row r="66" spans="1:15" ht="15.75" customHeight="1">
      <c r="A66" s="95"/>
      <c r="B66" s="70"/>
      <c r="C66" s="86"/>
      <c r="D66" s="43" t="s">
        <v>17</v>
      </c>
      <c r="E66" s="13"/>
      <c r="F66" s="35"/>
      <c r="G66" s="51">
        <v>1470.7249999999999</v>
      </c>
      <c r="H66" s="13"/>
      <c r="I66" s="35"/>
      <c r="J66" s="35"/>
      <c r="K66" s="12">
        <f t="shared" si="2"/>
        <v>1470.7249999999999</v>
      </c>
    </row>
    <row r="67" spans="1:15">
      <c r="A67" s="95"/>
      <c r="B67" s="70"/>
      <c r="C67" s="86"/>
      <c r="D67" s="43" t="s">
        <v>18</v>
      </c>
      <c r="E67" s="13">
        <f t="shared" ref="E67:J67" si="16">SUM(E68:E72)</f>
        <v>20893.947</v>
      </c>
      <c r="F67" s="53">
        <f>SUM(F68:F72)</f>
        <v>21092.048999999999</v>
      </c>
      <c r="G67" s="51">
        <f>SUM(G68:G72)</f>
        <v>24918.483</v>
      </c>
      <c r="H67" s="13">
        <f>SUM(H68:H72)</f>
        <v>18352</v>
      </c>
      <c r="I67" s="53">
        <f t="shared" si="16"/>
        <v>17336.600000000002</v>
      </c>
      <c r="J67" s="53">
        <f t="shared" si="16"/>
        <v>17336.600000000002</v>
      </c>
      <c r="K67" s="12">
        <f t="shared" si="2"/>
        <v>119929.679</v>
      </c>
    </row>
    <row r="68" spans="1:15">
      <c r="A68" s="95"/>
      <c r="B68" s="70"/>
      <c r="C68" s="86"/>
      <c r="D68" s="5" t="s">
        <v>23</v>
      </c>
      <c r="E68" s="13">
        <v>12416.1</v>
      </c>
      <c r="F68" s="35">
        <v>12289.6</v>
      </c>
      <c r="G68" s="51">
        <v>14684.5</v>
      </c>
      <c r="H68" s="13">
        <v>11966.2</v>
      </c>
      <c r="I68" s="35">
        <v>10947.7</v>
      </c>
      <c r="J68" s="35">
        <v>10947.7</v>
      </c>
      <c r="K68" s="12">
        <f t="shared" si="2"/>
        <v>73251.799999999988</v>
      </c>
    </row>
    <row r="69" spans="1:15" ht="30">
      <c r="A69" s="95"/>
      <c r="B69" s="70"/>
      <c r="C69" s="86"/>
      <c r="D69" s="5" t="s">
        <v>22</v>
      </c>
      <c r="E69" s="13">
        <v>1.0629999999999999</v>
      </c>
      <c r="F69" s="35">
        <v>0.59699999999999998</v>
      </c>
      <c r="G69" s="51">
        <v>0.47499999999999998</v>
      </c>
      <c r="H69" s="13"/>
      <c r="I69" s="35"/>
      <c r="J69" s="35"/>
      <c r="K69" s="12">
        <f t="shared" si="2"/>
        <v>2.1349999999999998</v>
      </c>
    </row>
    <row r="70" spans="1:15" ht="30">
      <c r="A70" s="95"/>
      <c r="B70" s="70"/>
      <c r="C70" s="86"/>
      <c r="D70" s="5" t="s">
        <v>29</v>
      </c>
      <c r="E70" s="13">
        <v>6626.8</v>
      </c>
      <c r="F70" s="35">
        <v>6995.5</v>
      </c>
      <c r="G70" s="51">
        <v>7627.5</v>
      </c>
      <c r="H70" s="13">
        <v>4886.8999999999996</v>
      </c>
      <c r="I70" s="35">
        <v>4828.5</v>
      </c>
      <c r="J70" s="35">
        <v>4828.5</v>
      </c>
      <c r="K70" s="12">
        <f t="shared" si="2"/>
        <v>35793.699999999997</v>
      </c>
    </row>
    <row r="71" spans="1:15" ht="30">
      <c r="A71" s="95"/>
      <c r="B71" s="70"/>
      <c r="C71" s="86"/>
      <c r="D71" s="5" t="s">
        <v>32</v>
      </c>
      <c r="E71" s="13">
        <v>0</v>
      </c>
      <c r="F71" s="35"/>
      <c r="G71" s="51"/>
      <c r="H71" s="13"/>
      <c r="I71" s="35"/>
      <c r="J71" s="35"/>
      <c r="K71" s="12">
        <f t="shared" si="2"/>
        <v>0</v>
      </c>
    </row>
    <row r="72" spans="1:15">
      <c r="A72" s="95"/>
      <c r="B72" s="70"/>
      <c r="C72" s="86"/>
      <c r="D72" s="5" t="s">
        <v>24</v>
      </c>
      <c r="E72" s="13">
        <v>1849.9839999999999</v>
      </c>
      <c r="F72" s="35">
        <v>1806.3520000000001</v>
      </c>
      <c r="G72" s="51">
        <v>2606.0079999999998</v>
      </c>
      <c r="H72" s="13">
        <v>1498.9</v>
      </c>
      <c r="I72" s="35">
        <v>1560.4</v>
      </c>
      <c r="J72" s="35">
        <v>1560.4</v>
      </c>
      <c r="K72" s="12">
        <f t="shared" si="2"/>
        <v>10882.044</v>
      </c>
    </row>
    <row r="73" spans="1:15" ht="30">
      <c r="A73" s="95"/>
      <c r="B73" s="70"/>
      <c r="C73" s="86"/>
      <c r="D73" s="43" t="s">
        <v>19</v>
      </c>
      <c r="E73" s="13">
        <v>0</v>
      </c>
      <c r="F73" s="35"/>
      <c r="G73" s="51"/>
      <c r="H73" s="13"/>
      <c r="I73" s="35"/>
      <c r="J73" s="35"/>
      <c r="K73" s="12">
        <f t="shared" si="2"/>
        <v>0</v>
      </c>
    </row>
    <row r="74" spans="1:15">
      <c r="A74" s="95"/>
      <c r="B74" s="70"/>
      <c r="C74" s="86"/>
      <c r="D74" s="43" t="s">
        <v>28</v>
      </c>
      <c r="E74" s="13">
        <v>0</v>
      </c>
      <c r="F74" s="35"/>
      <c r="G74" s="51"/>
      <c r="H74" s="13"/>
      <c r="I74" s="35"/>
      <c r="J74" s="35"/>
      <c r="K74" s="12">
        <f t="shared" si="2"/>
        <v>0</v>
      </c>
    </row>
    <row r="75" spans="1:15">
      <c r="A75" s="95">
        <v>7</v>
      </c>
      <c r="B75" s="70" t="s">
        <v>9</v>
      </c>
      <c r="C75" s="70" t="s">
        <v>12</v>
      </c>
      <c r="D75" s="47" t="s">
        <v>6</v>
      </c>
      <c r="E75" s="13">
        <f>E77</f>
        <v>12066.1</v>
      </c>
      <c r="F75" s="53">
        <f t="shared" ref="F75:I75" si="17">F77</f>
        <v>13384.400000000001</v>
      </c>
      <c r="G75" s="51">
        <f t="shared" si="17"/>
        <v>14331.7</v>
      </c>
      <c r="H75" s="13">
        <f t="shared" si="17"/>
        <v>14533.1</v>
      </c>
      <c r="I75" s="53">
        <f t="shared" si="17"/>
        <v>14533.1</v>
      </c>
      <c r="J75" s="53">
        <f t="shared" ref="J75" si="18">J77</f>
        <v>14533.1</v>
      </c>
      <c r="K75" s="12">
        <f t="shared" si="2"/>
        <v>83381.5</v>
      </c>
    </row>
    <row r="76" spans="1:15">
      <c r="A76" s="95"/>
      <c r="B76" s="70"/>
      <c r="C76" s="70"/>
      <c r="D76" s="43" t="s">
        <v>16</v>
      </c>
      <c r="E76" s="13">
        <v>0</v>
      </c>
      <c r="F76" s="53"/>
      <c r="G76" s="51"/>
      <c r="H76" s="13"/>
      <c r="I76" s="53"/>
      <c r="J76" s="53"/>
      <c r="K76" s="12">
        <f t="shared" si="2"/>
        <v>0</v>
      </c>
    </row>
    <row r="77" spans="1:15">
      <c r="A77" s="95"/>
      <c r="B77" s="70"/>
      <c r="C77" s="70"/>
      <c r="D77" s="43" t="s">
        <v>17</v>
      </c>
      <c r="E77" s="13">
        <f>E78+E79</f>
        <v>12066.1</v>
      </c>
      <c r="F77" s="53">
        <f t="shared" ref="F77:I77" si="19">F78+F79</f>
        <v>13384.400000000001</v>
      </c>
      <c r="G77" s="51">
        <f t="shared" si="19"/>
        <v>14331.7</v>
      </c>
      <c r="H77" s="13">
        <f t="shared" si="19"/>
        <v>14533.1</v>
      </c>
      <c r="I77" s="53">
        <f t="shared" si="19"/>
        <v>14533.1</v>
      </c>
      <c r="J77" s="53">
        <f t="shared" ref="J77" si="20">J78+J79</f>
        <v>14533.1</v>
      </c>
      <c r="K77" s="12">
        <f t="shared" si="2"/>
        <v>83381.5</v>
      </c>
    </row>
    <row r="78" spans="1:15" ht="136.5" customHeight="1">
      <c r="A78" s="95"/>
      <c r="B78" s="70"/>
      <c r="C78" s="70"/>
      <c r="D78" s="5" t="s">
        <v>40</v>
      </c>
      <c r="E78" s="21">
        <v>9861</v>
      </c>
      <c r="F78" s="40">
        <v>10800.2</v>
      </c>
      <c r="G78" s="55">
        <v>11604</v>
      </c>
      <c r="H78" s="21">
        <v>11873</v>
      </c>
      <c r="I78" s="40">
        <v>11873</v>
      </c>
      <c r="J78" s="40">
        <v>11873</v>
      </c>
      <c r="K78" s="12">
        <f t="shared" si="2"/>
        <v>67884.2</v>
      </c>
      <c r="N78" s="3"/>
      <c r="O78" s="3"/>
    </row>
    <row r="79" spans="1:15" ht="60" customHeight="1">
      <c r="A79" s="95"/>
      <c r="B79" s="70"/>
      <c r="C79" s="70"/>
      <c r="D79" s="5" t="s">
        <v>25</v>
      </c>
      <c r="E79" s="21">
        <v>2205.1</v>
      </c>
      <c r="F79" s="40">
        <v>2584.1999999999998</v>
      </c>
      <c r="G79" s="55">
        <v>2727.7</v>
      </c>
      <c r="H79" s="21">
        <v>2660.1</v>
      </c>
      <c r="I79" s="40">
        <v>2660.1</v>
      </c>
      <c r="J79" s="40">
        <v>2660.1</v>
      </c>
      <c r="K79" s="12">
        <f t="shared" si="2"/>
        <v>15497.3</v>
      </c>
    </row>
    <row r="80" spans="1:15">
      <c r="A80" s="95"/>
      <c r="B80" s="70"/>
      <c r="C80" s="70"/>
      <c r="D80" s="43" t="s">
        <v>18</v>
      </c>
      <c r="E80" s="13">
        <v>0</v>
      </c>
      <c r="F80" s="35"/>
      <c r="G80" s="51"/>
      <c r="H80" s="13"/>
      <c r="I80" s="35"/>
      <c r="J80" s="35"/>
      <c r="K80" s="12">
        <f t="shared" si="2"/>
        <v>0</v>
      </c>
      <c r="N80" s="3"/>
      <c r="O80" s="3"/>
    </row>
    <row r="81" spans="1:11" ht="16.5" customHeight="1">
      <c r="A81" s="95"/>
      <c r="B81" s="70"/>
      <c r="C81" s="70"/>
      <c r="D81" s="5" t="s">
        <v>23</v>
      </c>
      <c r="E81" s="13">
        <v>0</v>
      </c>
      <c r="F81" s="35"/>
      <c r="G81" s="51"/>
      <c r="H81" s="13"/>
      <c r="I81" s="35"/>
      <c r="J81" s="35"/>
      <c r="K81" s="12">
        <f t="shared" ref="K81:K144" si="21">SUM(E81:J81)</f>
        <v>0</v>
      </c>
    </row>
    <row r="82" spans="1:11" ht="18.75" customHeight="1">
      <c r="A82" s="95"/>
      <c r="B82" s="70"/>
      <c r="C82" s="70"/>
      <c r="D82" s="5" t="s">
        <v>24</v>
      </c>
      <c r="E82" s="13">
        <v>0</v>
      </c>
      <c r="F82" s="35"/>
      <c r="G82" s="51"/>
      <c r="H82" s="13"/>
      <c r="I82" s="35"/>
      <c r="J82" s="35"/>
      <c r="K82" s="12">
        <f t="shared" si="21"/>
        <v>0</v>
      </c>
    </row>
    <row r="83" spans="1:11" ht="30">
      <c r="A83" s="95"/>
      <c r="B83" s="70"/>
      <c r="C83" s="70"/>
      <c r="D83" s="43" t="s">
        <v>19</v>
      </c>
      <c r="E83" s="13">
        <v>0</v>
      </c>
      <c r="F83" s="35"/>
      <c r="G83" s="51"/>
      <c r="H83" s="13"/>
      <c r="I83" s="35"/>
      <c r="J83" s="35"/>
      <c r="K83" s="12">
        <f t="shared" si="21"/>
        <v>0</v>
      </c>
    </row>
    <row r="84" spans="1:11">
      <c r="A84" s="95"/>
      <c r="B84" s="70"/>
      <c r="C84" s="70"/>
      <c r="D84" s="43" t="s">
        <v>20</v>
      </c>
      <c r="E84" s="13">
        <v>0</v>
      </c>
      <c r="F84" s="35"/>
      <c r="G84" s="51"/>
      <c r="H84" s="13"/>
      <c r="I84" s="35"/>
      <c r="J84" s="35"/>
      <c r="K84" s="12">
        <f t="shared" si="21"/>
        <v>0</v>
      </c>
    </row>
    <row r="85" spans="1:11">
      <c r="A85" s="95">
        <v>8</v>
      </c>
      <c r="B85" s="86" t="s">
        <v>9</v>
      </c>
      <c r="C85" s="70" t="s">
        <v>13</v>
      </c>
      <c r="D85" s="47" t="s">
        <v>6</v>
      </c>
      <c r="E85" s="13">
        <f>E87+E90</f>
        <v>19380.417000000001</v>
      </c>
      <c r="F85" s="53">
        <f t="shared" ref="F85:I85" si="22">F87+F90</f>
        <v>21708.916000000001</v>
      </c>
      <c r="G85" s="51">
        <f>G87+G90</f>
        <v>24844.5</v>
      </c>
      <c r="H85" s="13">
        <f t="shared" si="22"/>
        <v>18294.5</v>
      </c>
      <c r="I85" s="53">
        <f t="shared" si="22"/>
        <v>17358.5</v>
      </c>
      <c r="J85" s="53">
        <f t="shared" ref="J85" si="23">J87+J90</f>
        <v>17358.5</v>
      </c>
      <c r="K85" s="12">
        <f t="shared" si="21"/>
        <v>118945.333</v>
      </c>
    </row>
    <row r="86" spans="1:11" ht="18" customHeight="1">
      <c r="A86" s="95"/>
      <c r="B86" s="86"/>
      <c r="C86" s="70"/>
      <c r="D86" s="43" t="s">
        <v>16</v>
      </c>
      <c r="E86" s="13">
        <v>0</v>
      </c>
      <c r="F86" s="35"/>
      <c r="G86" s="51"/>
      <c r="H86" s="13"/>
      <c r="I86" s="35"/>
      <c r="J86" s="35"/>
      <c r="K86" s="12">
        <f t="shared" si="21"/>
        <v>0</v>
      </c>
    </row>
    <row r="87" spans="1:11">
      <c r="A87" s="95"/>
      <c r="B87" s="86"/>
      <c r="C87" s="70"/>
      <c r="D87" s="43" t="s">
        <v>17</v>
      </c>
      <c r="E87" s="13">
        <f>E88+E89</f>
        <v>2219</v>
      </c>
      <c r="F87" s="53">
        <f t="shared" ref="F87:I87" si="24">F88+F89</f>
        <v>2186.5</v>
      </c>
      <c r="G87" s="51">
        <f t="shared" si="24"/>
        <v>2236.6999999999998</v>
      </c>
      <c r="H87" s="13">
        <f t="shared" si="24"/>
        <v>2236.6999999999998</v>
      </c>
      <c r="I87" s="53">
        <f t="shared" si="24"/>
        <v>2236.6999999999998</v>
      </c>
      <c r="J87" s="53">
        <f t="shared" ref="J87" si="25">J88+J89</f>
        <v>2236.6999999999998</v>
      </c>
      <c r="K87" s="12">
        <f t="shared" si="21"/>
        <v>13352.3</v>
      </c>
    </row>
    <row r="88" spans="1:11" ht="30" customHeight="1">
      <c r="A88" s="95"/>
      <c r="B88" s="86"/>
      <c r="C88" s="70"/>
      <c r="D88" s="5" t="s">
        <v>26</v>
      </c>
      <c r="E88" s="13">
        <v>56.9</v>
      </c>
      <c r="F88" s="13">
        <v>63.7</v>
      </c>
      <c r="G88" s="51">
        <v>65.099999999999994</v>
      </c>
      <c r="H88" s="13"/>
      <c r="I88" s="13"/>
      <c r="J88" s="13"/>
      <c r="K88" s="12">
        <f t="shared" si="21"/>
        <v>185.7</v>
      </c>
    </row>
    <row r="89" spans="1:11" ht="30">
      <c r="A89" s="95"/>
      <c r="B89" s="86"/>
      <c r="C89" s="70"/>
      <c r="D89" s="5" t="s">
        <v>27</v>
      </c>
      <c r="E89" s="13">
        <v>2162.1</v>
      </c>
      <c r="F89" s="13">
        <v>2122.8000000000002</v>
      </c>
      <c r="G89" s="51">
        <v>2171.6</v>
      </c>
      <c r="H89" s="13">
        <v>2236.6999999999998</v>
      </c>
      <c r="I89" s="13">
        <v>2236.6999999999998</v>
      </c>
      <c r="J89" s="13">
        <v>2236.6999999999998</v>
      </c>
      <c r="K89" s="12">
        <f t="shared" si="21"/>
        <v>13166.600000000002</v>
      </c>
    </row>
    <row r="90" spans="1:11">
      <c r="A90" s="95"/>
      <c r="B90" s="86"/>
      <c r="C90" s="70"/>
      <c r="D90" s="43" t="s">
        <v>18</v>
      </c>
      <c r="E90" s="13">
        <f t="shared" ref="E90:J90" si="26">SUM(E91:E95)</f>
        <v>17161.417000000001</v>
      </c>
      <c r="F90" s="53">
        <f t="shared" si="26"/>
        <v>19522.416000000001</v>
      </c>
      <c r="G90" s="51">
        <f>SUM(G91:G95)</f>
        <v>22607.8</v>
      </c>
      <c r="H90" s="13">
        <f t="shared" si="26"/>
        <v>16057.8</v>
      </c>
      <c r="I90" s="53">
        <f t="shared" si="26"/>
        <v>15121.800000000001</v>
      </c>
      <c r="J90" s="53">
        <f t="shared" si="26"/>
        <v>15121.800000000001</v>
      </c>
      <c r="K90" s="12">
        <f t="shared" si="21"/>
        <v>105593.03300000001</v>
      </c>
    </row>
    <row r="91" spans="1:11" ht="19.5" customHeight="1">
      <c r="A91" s="95"/>
      <c r="B91" s="86"/>
      <c r="C91" s="70"/>
      <c r="D91" s="5" t="s">
        <v>23</v>
      </c>
      <c r="E91" s="13">
        <v>10395.1</v>
      </c>
      <c r="F91" s="13">
        <v>11280.17</v>
      </c>
      <c r="G91" s="51">
        <v>13234.3</v>
      </c>
      <c r="H91" s="13">
        <v>10784.4</v>
      </c>
      <c r="I91" s="13">
        <v>9866.7000000000007</v>
      </c>
      <c r="J91" s="13">
        <v>9866.7000000000007</v>
      </c>
      <c r="K91" s="12">
        <f t="shared" si="21"/>
        <v>65427.369999999995</v>
      </c>
    </row>
    <row r="92" spans="1:11" ht="30.75" customHeight="1">
      <c r="A92" s="95"/>
      <c r="B92" s="86"/>
      <c r="C92" s="70"/>
      <c r="D92" s="5" t="s">
        <v>22</v>
      </c>
      <c r="E92" s="13">
        <v>29.474</v>
      </c>
      <c r="F92" s="35">
        <v>35.116</v>
      </c>
      <c r="G92" s="51">
        <v>35.052</v>
      </c>
      <c r="H92" s="13">
        <v>35</v>
      </c>
      <c r="I92" s="35">
        <v>35</v>
      </c>
      <c r="J92" s="35">
        <v>35</v>
      </c>
      <c r="K92" s="12">
        <f t="shared" si="21"/>
        <v>204.642</v>
      </c>
    </row>
    <row r="93" spans="1:11" ht="30.75" customHeight="1">
      <c r="A93" s="95"/>
      <c r="B93" s="86"/>
      <c r="C93" s="70"/>
      <c r="D93" s="5" t="s">
        <v>29</v>
      </c>
      <c r="E93" s="13">
        <v>4784.2</v>
      </c>
      <c r="F93" s="35">
        <v>5854.9</v>
      </c>
      <c r="G93" s="51">
        <v>6597.5</v>
      </c>
      <c r="H93" s="13">
        <v>4404.3999999999996</v>
      </c>
      <c r="I93" s="35">
        <v>4351.5</v>
      </c>
      <c r="J93" s="35">
        <v>4351.5</v>
      </c>
      <c r="K93" s="12">
        <f t="shared" si="21"/>
        <v>30344</v>
      </c>
    </row>
    <row r="94" spans="1:11" ht="30.75" customHeight="1">
      <c r="A94" s="95"/>
      <c r="B94" s="86"/>
      <c r="C94" s="70"/>
      <c r="D94" s="5" t="s">
        <v>32</v>
      </c>
      <c r="E94" s="13">
        <v>0</v>
      </c>
      <c r="F94" s="35"/>
      <c r="G94" s="51"/>
      <c r="H94" s="13"/>
      <c r="I94" s="35"/>
      <c r="J94" s="35"/>
      <c r="K94" s="12">
        <f t="shared" si="21"/>
        <v>0</v>
      </c>
    </row>
    <row r="95" spans="1:11" ht="17.25" customHeight="1">
      <c r="A95" s="95"/>
      <c r="B95" s="86"/>
      <c r="C95" s="70"/>
      <c r="D95" s="5" t="s">
        <v>24</v>
      </c>
      <c r="E95" s="13">
        <v>1952.643</v>
      </c>
      <c r="F95" s="35">
        <v>2352.23</v>
      </c>
      <c r="G95" s="51">
        <v>2740.9479999999999</v>
      </c>
      <c r="H95" s="13">
        <v>834</v>
      </c>
      <c r="I95" s="35">
        <v>868.6</v>
      </c>
      <c r="J95" s="35">
        <v>868.6</v>
      </c>
      <c r="K95" s="12">
        <f t="shared" si="21"/>
        <v>9617.0210000000006</v>
      </c>
    </row>
    <row r="96" spans="1:11" ht="30">
      <c r="A96" s="95"/>
      <c r="B96" s="86"/>
      <c r="C96" s="70"/>
      <c r="D96" s="43" t="s">
        <v>19</v>
      </c>
      <c r="E96" s="13">
        <v>0</v>
      </c>
      <c r="F96" s="35"/>
      <c r="G96" s="51"/>
      <c r="H96" s="13"/>
      <c r="I96" s="35"/>
      <c r="J96" s="35"/>
      <c r="K96" s="12">
        <f t="shared" si="21"/>
        <v>0</v>
      </c>
    </row>
    <row r="97" spans="1:11">
      <c r="A97" s="95"/>
      <c r="B97" s="86"/>
      <c r="C97" s="70"/>
      <c r="D97" s="43" t="s">
        <v>28</v>
      </c>
      <c r="E97" s="13">
        <v>0</v>
      </c>
      <c r="F97" s="35"/>
      <c r="G97" s="51"/>
      <c r="H97" s="13"/>
      <c r="I97" s="35"/>
      <c r="J97" s="35"/>
      <c r="K97" s="12">
        <f t="shared" si="21"/>
        <v>0</v>
      </c>
    </row>
    <row r="98" spans="1:11">
      <c r="A98" s="95">
        <v>9</v>
      </c>
      <c r="B98" s="70" t="s">
        <v>9</v>
      </c>
      <c r="C98" s="70" t="s">
        <v>49</v>
      </c>
      <c r="D98" s="47" t="s">
        <v>6</v>
      </c>
      <c r="E98" s="13">
        <f t="shared" ref="E98:J98" si="27">E100+E101</f>
        <v>2102.0320000000002</v>
      </c>
      <c r="F98" s="53">
        <f t="shared" si="27"/>
        <v>1778.164</v>
      </c>
      <c r="G98" s="51">
        <f t="shared" si="27"/>
        <v>2016.11</v>
      </c>
      <c r="H98" s="13">
        <f t="shared" si="27"/>
        <v>1949</v>
      </c>
      <c r="I98" s="53">
        <f t="shared" si="27"/>
        <v>1949</v>
      </c>
      <c r="J98" s="53">
        <f t="shared" si="27"/>
        <v>1949</v>
      </c>
      <c r="K98" s="12">
        <f t="shared" si="21"/>
        <v>11743.306</v>
      </c>
    </row>
    <row r="99" spans="1:11" ht="15.75" customHeight="1">
      <c r="A99" s="95"/>
      <c r="B99" s="70"/>
      <c r="C99" s="70"/>
      <c r="D99" s="43" t="s">
        <v>16</v>
      </c>
      <c r="E99" s="13">
        <v>0</v>
      </c>
      <c r="F99" s="35"/>
      <c r="G99" s="51"/>
      <c r="H99" s="13"/>
      <c r="I99" s="35"/>
      <c r="J99" s="35"/>
      <c r="K99" s="12">
        <f t="shared" si="21"/>
        <v>0</v>
      </c>
    </row>
    <row r="100" spans="1:11">
      <c r="A100" s="95"/>
      <c r="B100" s="70"/>
      <c r="C100" s="70"/>
      <c r="D100" s="43" t="s">
        <v>17</v>
      </c>
      <c r="E100" s="13">
        <v>1390.2</v>
      </c>
      <c r="F100" s="35">
        <v>1144.8</v>
      </c>
      <c r="G100" s="56">
        <v>1266.1099999999999</v>
      </c>
      <c r="H100" s="35">
        <v>1199.5999999999999</v>
      </c>
      <c r="I100" s="35">
        <v>1199.5999999999999</v>
      </c>
      <c r="J100" s="35">
        <v>1199.5999999999999</v>
      </c>
      <c r="K100" s="12">
        <f t="shared" si="21"/>
        <v>7399.91</v>
      </c>
    </row>
    <row r="101" spans="1:11" ht="15" customHeight="1">
      <c r="A101" s="95"/>
      <c r="B101" s="70"/>
      <c r="C101" s="70"/>
      <c r="D101" s="43" t="s">
        <v>18</v>
      </c>
      <c r="E101" s="13">
        <v>711.83199999999999</v>
      </c>
      <c r="F101" s="35">
        <v>633.36400000000003</v>
      </c>
      <c r="G101" s="56">
        <v>750</v>
      </c>
      <c r="H101" s="35">
        <v>749.4</v>
      </c>
      <c r="I101" s="35">
        <v>749.4</v>
      </c>
      <c r="J101" s="35">
        <v>749.4</v>
      </c>
      <c r="K101" s="12">
        <f t="shared" si="21"/>
        <v>4343.3959999999997</v>
      </c>
    </row>
    <row r="102" spans="1:11" ht="30">
      <c r="A102" s="95"/>
      <c r="B102" s="70"/>
      <c r="C102" s="70"/>
      <c r="D102" s="43" t="s">
        <v>19</v>
      </c>
      <c r="E102" s="13">
        <v>0</v>
      </c>
      <c r="F102" s="35"/>
      <c r="G102" s="51"/>
      <c r="H102" s="13"/>
      <c r="I102" s="35"/>
      <c r="J102" s="35"/>
      <c r="K102" s="12">
        <f t="shared" si="21"/>
        <v>0</v>
      </c>
    </row>
    <row r="103" spans="1:11">
      <c r="A103" s="95"/>
      <c r="B103" s="70"/>
      <c r="C103" s="70"/>
      <c r="D103" s="43" t="s">
        <v>28</v>
      </c>
      <c r="E103" s="13">
        <v>0</v>
      </c>
      <c r="F103" s="35"/>
      <c r="G103" s="51"/>
      <c r="H103" s="13"/>
      <c r="I103" s="35"/>
      <c r="J103" s="35"/>
      <c r="K103" s="12">
        <f t="shared" si="21"/>
        <v>0</v>
      </c>
    </row>
    <row r="104" spans="1:11">
      <c r="A104" s="95">
        <v>10</v>
      </c>
      <c r="B104" s="70" t="s">
        <v>9</v>
      </c>
      <c r="C104" s="70" t="s">
        <v>50</v>
      </c>
      <c r="D104" s="47" t="s">
        <v>6</v>
      </c>
      <c r="E104" s="13">
        <f t="shared" ref="E104:J104" si="28">E107</f>
        <v>5</v>
      </c>
      <c r="F104" s="53">
        <f t="shared" si="28"/>
        <v>5</v>
      </c>
      <c r="G104" s="51">
        <f t="shared" si="28"/>
        <v>5.7</v>
      </c>
      <c r="H104" s="13">
        <f t="shared" si="28"/>
        <v>0</v>
      </c>
      <c r="I104" s="13">
        <f t="shared" si="28"/>
        <v>0</v>
      </c>
      <c r="J104" s="13">
        <f t="shared" si="28"/>
        <v>0</v>
      </c>
      <c r="K104" s="12">
        <f t="shared" si="21"/>
        <v>15.7</v>
      </c>
    </row>
    <row r="105" spans="1:11" ht="31.5" customHeight="1">
      <c r="A105" s="95"/>
      <c r="B105" s="70"/>
      <c r="C105" s="70"/>
      <c r="D105" s="43" t="s">
        <v>16</v>
      </c>
      <c r="E105" s="13">
        <v>0</v>
      </c>
      <c r="F105" s="35"/>
      <c r="G105" s="51"/>
      <c r="H105" s="13"/>
      <c r="I105" s="35"/>
      <c r="J105" s="35"/>
      <c r="K105" s="12">
        <f t="shared" si="21"/>
        <v>0</v>
      </c>
    </row>
    <row r="106" spans="1:11">
      <c r="A106" s="95"/>
      <c r="B106" s="70"/>
      <c r="C106" s="70"/>
      <c r="D106" s="43" t="s">
        <v>17</v>
      </c>
      <c r="E106" s="13">
        <v>0</v>
      </c>
      <c r="F106" s="35"/>
      <c r="G106" s="51"/>
      <c r="H106" s="13"/>
      <c r="I106" s="35"/>
      <c r="J106" s="35"/>
      <c r="K106" s="12">
        <f t="shared" si="21"/>
        <v>0</v>
      </c>
    </row>
    <row r="107" spans="1:11" ht="15" customHeight="1">
      <c r="A107" s="95"/>
      <c r="B107" s="70"/>
      <c r="C107" s="70"/>
      <c r="D107" s="43" t="s">
        <v>18</v>
      </c>
      <c r="E107" s="13">
        <v>5</v>
      </c>
      <c r="F107" s="35">
        <v>5</v>
      </c>
      <c r="G107" s="51">
        <v>5.7</v>
      </c>
      <c r="H107" s="13">
        <v>0</v>
      </c>
      <c r="I107" s="35">
        <v>0</v>
      </c>
      <c r="J107" s="35">
        <v>0</v>
      </c>
      <c r="K107" s="12">
        <f t="shared" si="21"/>
        <v>15.7</v>
      </c>
    </row>
    <row r="108" spans="1:11" ht="30">
      <c r="A108" s="95"/>
      <c r="B108" s="70"/>
      <c r="C108" s="70"/>
      <c r="D108" s="43" t="s">
        <v>19</v>
      </c>
      <c r="E108" s="13">
        <v>0</v>
      </c>
      <c r="F108" s="35"/>
      <c r="G108" s="51"/>
      <c r="H108" s="13"/>
      <c r="I108" s="35"/>
      <c r="J108" s="35"/>
      <c r="K108" s="12">
        <f t="shared" si="21"/>
        <v>0</v>
      </c>
    </row>
    <row r="109" spans="1:11">
      <c r="A109" s="95"/>
      <c r="B109" s="70"/>
      <c r="C109" s="70"/>
      <c r="D109" s="43" t="s">
        <v>28</v>
      </c>
      <c r="E109" s="13">
        <v>0</v>
      </c>
      <c r="F109" s="35"/>
      <c r="G109" s="51"/>
      <c r="H109" s="13"/>
      <c r="I109" s="35"/>
      <c r="J109" s="35"/>
      <c r="K109" s="12">
        <f t="shared" si="21"/>
        <v>0</v>
      </c>
    </row>
    <row r="110" spans="1:11" ht="15" customHeight="1">
      <c r="A110" s="95">
        <v>11</v>
      </c>
      <c r="B110" s="70" t="s">
        <v>9</v>
      </c>
      <c r="C110" s="70" t="s">
        <v>59</v>
      </c>
      <c r="D110" s="47" t="s">
        <v>6</v>
      </c>
      <c r="E110" s="13">
        <f>E111+E112+E114</f>
        <v>0</v>
      </c>
      <c r="F110" s="13">
        <f>F111+F112+F114</f>
        <v>3553.4999999999995</v>
      </c>
      <c r="G110" s="51">
        <f>G111+G112+G114</f>
        <v>0</v>
      </c>
      <c r="H110" s="13">
        <f t="shared" ref="H110:I110" si="29">H111+H112+H114</f>
        <v>5862.4000000000005</v>
      </c>
      <c r="I110" s="13">
        <f t="shared" si="29"/>
        <v>0</v>
      </c>
      <c r="J110" s="13">
        <f t="shared" ref="J110" si="30">J111+J112+J114</f>
        <v>0</v>
      </c>
      <c r="K110" s="12">
        <f t="shared" si="21"/>
        <v>9415.9</v>
      </c>
    </row>
    <row r="111" spans="1:11" ht="18.75" customHeight="1">
      <c r="A111" s="95"/>
      <c r="B111" s="70"/>
      <c r="C111" s="70"/>
      <c r="D111" s="43" t="s">
        <v>16</v>
      </c>
      <c r="E111" s="13">
        <v>0</v>
      </c>
      <c r="F111" s="13">
        <f>F118+F125+F139+F146</f>
        <v>3482.7</v>
      </c>
      <c r="G111" s="51">
        <f>G118+G125+G139+G146+G132</f>
        <v>0</v>
      </c>
      <c r="H111" s="13">
        <f t="shared" ref="H111:I111" si="31">H118+H125+H139+H146</f>
        <v>5745.7000000000007</v>
      </c>
      <c r="I111" s="13">
        <f t="shared" si="31"/>
        <v>0</v>
      </c>
      <c r="J111" s="13">
        <f t="shared" ref="J111" si="32">J118+J125+J139+J146</f>
        <v>0</v>
      </c>
      <c r="K111" s="12">
        <f t="shared" si="21"/>
        <v>9228.4000000000015</v>
      </c>
    </row>
    <row r="112" spans="1:11">
      <c r="A112" s="95"/>
      <c r="B112" s="70"/>
      <c r="C112" s="70"/>
      <c r="D112" s="43" t="s">
        <v>17</v>
      </c>
      <c r="E112" s="13">
        <f>E113</f>
        <v>0</v>
      </c>
      <c r="F112" s="13">
        <f>F119+F126+F140+F147</f>
        <v>35.200000000000003</v>
      </c>
      <c r="G112" s="51">
        <f>G119+G126+G140+G147+G133</f>
        <v>0</v>
      </c>
      <c r="H112" s="13">
        <f t="shared" ref="H112:I112" si="33">H119+H126+H140+H147</f>
        <v>58</v>
      </c>
      <c r="I112" s="13">
        <f t="shared" si="33"/>
        <v>0</v>
      </c>
      <c r="J112" s="13">
        <f t="shared" ref="J112" si="34">J119+J126+J140+J147</f>
        <v>0</v>
      </c>
      <c r="K112" s="12">
        <f t="shared" si="21"/>
        <v>93.2</v>
      </c>
    </row>
    <row r="113" spans="1:11" ht="77.25" customHeight="1">
      <c r="A113" s="95"/>
      <c r="B113" s="70"/>
      <c r="C113" s="70"/>
      <c r="D113" s="5" t="s">
        <v>41</v>
      </c>
      <c r="E113" s="13"/>
      <c r="F113" s="13">
        <f>F120+F127+F141+F148</f>
        <v>35.200000000000003</v>
      </c>
      <c r="G113" s="51">
        <f>G120+G127+G141+G148+G134</f>
        <v>0</v>
      </c>
      <c r="H113" s="13">
        <f t="shared" ref="H113:I113" si="35">H120+H127+H141+H148</f>
        <v>58</v>
      </c>
      <c r="I113" s="13">
        <f t="shared" si="35"/>
        <v>0</v>
      </c>
      <c r="J113" s="13">
        <f t="shared" ref="J113" si="36">J120+J127+J141+J148</f>
        <v>0</v>
      </c>
      <c r="K113" s="12">
        <f t="shared" si="21"/>
        <v>93.2</v>
      </c>
    </row>
    <row r="114" spans="1:11" ht="17.25" customHeight="1">
      <c r="A114" s="95"/>
      <c r="B114" s="70"/>
      <c r="C114" s="70"/>
      <c r="D114" s="43" t="s">
        <v>18</v>
      </c>
      <c r="E114" s="13"/>
      <c r="F114" s="13">
        <f>F121+F128+F142+F149</f>
        <v>35.599999999999994</v>
      </c>
      <c r="G114" s="51">
        <f>G121+G128+G142+G149+G135</f>
        <v>0</v>
      </c>
      <c r="H114" s="13">
        <f t="shared" ref="H114:I114" si="37">H121+H128+H142+H149</f>
        <v>58.7</v>
      </c>
      <c r="I114" s="13">
        <f t="shared" si="37"/>
        <v>0</v>
      </c>
      <c r="J114" s="13">
        <f t="shared" ref="J114" si="38">J121+J128+J142+J149</f>
        <v>0</v>
      </c>
      <c r="K114" s="12">
        <f t="shared" si="21"/>
        <v>94.3</v>
      </c>
    </row>
    <row r="115" spans="1:11" ht="16.5" customHeight="1">
      <c r="A115" s="95"/>
      <c r="B115" s="70"/>
      <c r="C115" s="70"/>
      <c r="D115" s="43" t="s">
        <v>19</v>
      </c>
      <c r="E115" s="13">
        <v>0</v>
      </c>
      <c r="F115" s="13">
        <v>0</v>
      </c>
      <c r="G115" s="51">
        <v>0</v>
      </c>
      <c r="H115" s="13">
        <v>0</v>
      </c>
      <c r="I115" s="13">
        <v>0</v>
      </c>
      <c r="J115" s="13">
        <v>0</v>
      </c>
      <c r="K115" s="12">
        <f t="shared" si="21"/>
        <v>0</v>
      </c>
    </row>
    <row r="116" spans="1:11" ht="16.5" customHeight="1">
      <c r="A116" s="95"/>
      <c r="B116" s="70"/>
      <c r="C116" s="70"/>
      <c r="D116" s="43" t="s">
        <v>28</v>
      </c>
      <c r="E116" s="13">
        <v>0</v>
      </c>
      <c r="F116" s="13">
        <v>0</v>
      </c>
      <c r="G116" s="51">
        <v>0</v>
      </c>
      <c r="H116" s="13">
        <v>0</v>
      </c>
      <c r="I116" s="13">
        <v>0</v>
      </c>
      <c r="J116" s="13">
        <v>0</v>
      </c>
      <c r="K116" s="12">
        <f t="shared" si="21"/>
        <v>0</v>
      </c>
    </row>
    <row r="117" spans="1:11" ht="15.75" customHeight="1">
      <c r="A117" s="90" t="s">
        <v>60</v>
      </c>
      <c r="B117" s="65" t="s">
        <v>64</v>
      </c>
      <c r="C117" s="80" t="s">
        <v>68</v>
      </c>
      <c r="D117" s="47" t="s">
        <v>6</v>
      </c>
      <c r="E117" s="13"/>
      <c r="F117" s="13">
        <f>F118+F119+F121</f>
        <v>1518.4</v>
      </c>
      <c r="G117" s="51"/>
      <c r="H117" s="13"/>
      <c r="I117" s="13"/>
      <c r="J117" s="13"/>
      <c r="K117" s="12">
        <f t="shared" si="21"/>
        <v>1518.4</v>
      </c>
    </row>
    <row r="118" spans="1:11" ht="16.5" customHeight="1">
      <c r="A118" s="90"/>
      <c r="B118" s="66"/>
      <c r="C118" s="81"/>
      <c r="D118" s="43" t="s">
        <v>16</v>
      </c>
      <c r="E118" s="13"/>
      <c r="F118" s="13">
        <v>1488.2</v>
      </c>
      <c r="G118" s="51"/>
      <c r="H118" s="13"/>
      <c r="I118" s="13"/>
      <c r="J118" s="13"/>
      <c r="K118" s="12">
        <f t="shared" si="21"/>
        <v>1488.2</v>
      </c>
    </row>
    <row r="119" spans="1:11" ht="16.5" customHeight="1">
      <c r="A119" s="90"/>
      <c r="B119" s="66"/>
      <c r="C119" s="81"/>
      <c r="D119" s="43" t="s">
        <v>17</v>
      </c>
      <c r="E119" s="13"/>
      <c r="F119" s="13">
        <f>F120</f>
        <v>15</v>
      </c>
      <c r="G119" s="51"/>
      <c r="H119" s="13"/>
      <c r="I119" s="13"/>
      <c r="J119" s="13"/>
      <c r="K119" s="12">
        <f t="shared" si="21"/>
        <v>15</v>
      </c>
    </row>
    <row r="120" spans="1:11" ht="77.25" customHeight="1">
      <c r="A120" s="90"/>
      <c r="B120" s="66"/>
      <c r="C120" s="81"/>
      <c r="D120" s="5" t="s">
        <v>41</v>
      </c>
      <c r="E120" s="13"/>
      <c r="F120" s="21">
        <v>15</v>
      </c>
      <c r="G120" s="51"/>
      <c r="H120" s="13"/>
      <c r="I120" s="13"/>
      <c r="J120" s="13"/>
      <c r="K120" s="12">
        <f t="shared" si="21"/>
        <v>15</v>
      </c>
    </row>
    <row r="121" spans="1:11" ht="15" customHeight="1">
      <c r="A121" s="90"/>
      <c r="B121" s="66"/>
      <c r="C121" s="81"/>
      <c r="D121" s="43" t="s">
        <v>18</v>
      </c>
      <c r="E121" s="13"/>
      <c r="F121" s="13">
        <v>15.2</v>
      </c>
      <c r="G121" s="51"/>
      <c r="H121" s="13"/>
      <c r="I121" s="13"/>
      <c r="J121" s="13"/>
      <c r="K121" s="12">
        <f t="shared" si="21"/>
        <v>15.2</v>
      </c>
    </row>
    <row r="122" spans="1:11" ht="31.5" customHeight="1">
      <c r="A122" s="90"/>
      <c r="B122" s="66"/>
      <c r="C122" s="81"/>
      <c r="D122" s="43" t="s">
        <v>19</v>
      </c>
      <c r="E122" s="13"/>
      <c r="F122" s="13"/>
      <c r="G122" s="51"/>
      <c r="H122" s="13"/>
      <c r="I122" s="13"/>
      <c r="J122" s="13"/>
      <c r="K122" s="12">
        <f t="shared" si="21"/>
        <v>0</v>
      </c>
    </row>
    <row r="123" spans="1:11" ht="15" customHeight="1">
      <c r="A123" s="90"/>
      <c r="B123" s="67"/>
      <c r="C123" s="82"/>
      <c r="D123" s="43" t="s">
        <v>28</v>
      </c>
      <c r="E123" s="13"/>
      <c r="F123" s="13"/>
      <c r="G123" s="51"/>
      <c r="H123" s="13"/>
      <c r="I123" s="13"/>
      <c r="J123" s="13"/>
      <c r="K123" s="12">
        <f t="shared" si="21"/>
        <v>0</v>
      </c>
    </row>
    <row r="124" spans="1:11" ht="15" customHeight="1">
      <c r="A124" s="90" t="s">
        <v>61</v>
      </c>
      <c r="B124" s="65" t="s">
        <v>64</v>
      </c>
      <c r="C124" s="80" t="s">
        <v>82</v>
      </c>
      <c r="D124" s="47" t="s">
        <v>6</v>
      </c>
      <c r="E124" s="13"/>
      <c r="F124" s="13"/>
      <c r="G124" s="51"/>
      <c r="H124" s="13">
        <f>SUM(H125+H126+H128)</f>
        <v>3488.3</v>
      </c>
      <c r="I124" s="13"/>
      <c r="J124" s="13"/>
      <c r="K124" s="12">
        <f t="shared" si="21"/>
        <v>3488.3</v>
      </c>
    </row>
    <row r="125" spans="1:11" ht="17.25" customHeight="1">
      <c r="A125" s="90"/>
      <c r="B125" s="66"/>
      <c r="C125" s="81"/>
      <c r="D125" s="43" t="s">
        <v>16</v>
      </c>
      <c r="E125" s="13"/>
      <c r="F125" s="13"/>
      <c r="G125" s="51"/>
      <c r="H125" s="13">
        <v>3418.9</v>
      </c>
      <c r="I125" s="13"/>
      <c r="J125" s="13"/>
      <c r="K125" s="12">
        <f t="shared" si="21"/>
        <v>3418.9</v>
      </c>
    </row>
    <row r="126" spans="1:11" ht="17.25" customHeight="1">
      <c r="A126" s="90"/>
      <c r="B126" s="66"/>
      <c r="C126" s="81"/>
      <c r="D126" s="43" t="s">
        <v>17</v>
      </c>
      <c r="E126" s="13"/>
      <c r="F126" s="13"/>
      <c r="G126" s="57"/>
      <c r="H126" s="30">
        <f>H127</f>
        <v>34.5</v>
      </c>
      <c r="I126" s="13"/>
      <c r="J126" s="13"/>
      <c r="K126" s="12">
        <f t="shared" si="21"/>
        <v>34.5</v>
      </c>
    </row>
    <row r="127" spans="1:11" ht="77.25" customHeight="1">
      <c r="A127" s="90"/>
      <c r="B127" s="66"/>
      <c r="C127" s="81"/>
      <c r="D127" s="5" t="s">
        <v>41</v>
      </c>
      <c r="E127" s="13" t="s">
        <v>81</v>
      </c>
      <c r="F127" s="13"/>
      <c r="G127" s="55"/>
      <c r="H127" s="21">
        <v>34.5</v>
      </c>
      <c r="I127" s="13"/>
      <c r="J127" s="13"/>
      <c r="K127" s="12">
        <f t="shared" si="21"/>
        <v>34.5</v>
      </c>
    </row>
    <row r="128" spans="1:11" ht="17.25" customHeight="1">
      <c r="A128" s="90"/>
      <c r="B128" s="66"/>
      <c r="C128" s="81"/>
      <c r="D128" s="43" t="s">
        <v>18</v>
      </c>
      <c r="E128" s="13"/>
      <c r="F128" s="13"/>
      <c r="G128" s="51"/>
      <c r="H128" s="13">
        <v>34.9</v>
      </c>
      <c r="I128" s="13"/>
      <c r="J128" s="13"/>
      <c r="K128" s="12">
        <f t="shared" si="21"/>
        <v>34.9</v>
      </c>
    </row>
    <row r="129" spans="1:12" ht="16.5" customHeight="1">
      <c r="A129" s="90"/>
      <c r="B129" s="66"/>
      <c r="C129" s="81"/>
      <c r="D129" s="43" t="s">
        <v>19</v>
      </c>
      <c r="E129" s="13"/>
      <c r="F129" s="13"/>
      <c r="G129" s="51"/>
      <c r="H129" s="13"/>
      <c r="I129" s="13"/>
      <c r="J129" s="13"/>
      <c r="K129" s="12">
        <f t="shared" si="21"/>
        <v>0</v>
      </c>
    </row>
    <row r="130" spans="1:12" ht="43.5" customHeight="1">
      <c r="A130" s="90"/>
      <c r="B130" s="67"/>
      <c r="C130" s="82"/>
      <c r="D130" s="43" t="s">
        <v>28</v>
      </c>
      <c r="E130" s="13"/>
      <c r="F130" s="13"/>
      <c r="G130" s="51"/>
      <c r="H130" s="13"/>
      <c r="I130" s="13"/>
      <c r="J130" s="13"/>
      <c r="K130" s="12">
        <f t="shared" si="21"/>
        <v>0</v>
      </c>
    </row>
    <row r="131" spans="1:12" ht="0.75" hidden="1" customHeight="1">
      <c r="A131" s="83" t="s">
        <v>62</v>
      </c>
      <c r="B131" s="65" t="s">
        <v>64</v>
      </c>
      <c r="C131" s="80" t="s">
        <v>83</v>
      </c>
      <c r="D131" s="47" t="s">
        <v>6</v>
      </c>
      <c r="E131" s="13"/>
      <c r="F131" s="13"/>
      <c r="G131" s="51">
        <f>G132+G133+G135</f>
        <v>0</v>
      </c>
      <c r="H131" s="13"/>
      <c r="I131" s="13"/>
      <c r="J131" s="13"/>
      <c r="K131" s="12">
        <f t="shared" si="21"/>
        <v>0</v>
      </c>
    </row>
    <row r="132" spans="1:12" ht="21" hidden="1" customHeight="1">
      <c r="A132" s="84"/>
      <c r="B132" s="66"/>
      <c r="C132" s="81"/>
      <c r="D132" s="43" t="s">
        <v>16</v>
      </c>
      <c r="E132" s="13"/>
      <c r="F132" s="13"/>
      <c r="G132" s="51"/>
      <c r="H132" s="13"/>
      <c r="I132" s="13"/>
      <c r="J132" s="13"/>
      <c r="K132" s="12">
        <f t="shared" si="21"/>
        <v>0</v>
      </c>
    </row>
    <row r="133" spans="1:12" ht="21" hidden="1" customHeight="1">
      <c r="A133" s="84"/>
      <c r="B133" s="66"/>
      <c r="C133" s="81"/>
      <c r="D133" s="43" t="s">
        <v>17</v>
      </c>
      <c r="E133" s="13"/>
      <c r="F133" s="13"/>
      <c r="G133" s="51"/>
      <c r="H133" s="13"/>
      <c r="I133" s="13"/>
      <c r="J133" s="13"/>
      <c r="K133" s="12">
        <f t="shared" si="21"/>
        <v>0</v>
      </c>
    </row>
    <row r="134" spans="1:12" ht="98.25" hidden="1" customHeight="1">
      <c r="A134" s="84"/>
      <c r="B134" s="66"/>
      <c r="C134" s="81"/>
      <c r="D134" s="5" t="s">
        <v>41</v>
      </c>
      <c r="E134" s="13"/>
      <c r="F134" s="13"/>
      <c r="G134" s="55"/>
      <c r="H134" s="13"/>
      <c r="I134" s="13"/>
      <c r="J134" s="13"/>
      <c r="K134" s="12">
        <f t="shared" si="21"/>
        <v>0</v>
      </c>
    </row>
    <row r="135" spans="1:12" ht="21" hidden="1" customHeight="1">
      <c r="A135" s="84"/>
      <c r="B135" s="66"/>
      <c r="C135" s="81"/>
      <c r="D135" s="43" t="s">
        <v>18</v>
      </c>
      <c r="E135" s="13"/>
      <c r="F135" s="13"/>
      <c r="G135" s="51"/>
      <c r="H135" s="13"/>
      <c r="I135" s="13"/>
      <c r="J135" s="13"/>
      <c r="K135" s="12">
        <f t="shared" si="21"/>
        <v>0</v>
      </c>
    </row>
    <row r="136" spans="1:12" ht="42.75" customHeight="1">
      <c r="A136" s="84"/>
      <c r="B136" s="66"/>
      <c r="C136" s="81"/>
      <c r="D136" s="43" t="s">
        <v>19</v>
      </c>
      <c r="E136" s="13"/>
      <c r="F136" s="13"/>
      <c r="G136" s="51"/>
      <c r="H136" s="13"/>
      <c r="I136" s="13"/>
      <c r="J136" s="13"/>
      <c r="K136" s="12">
        <f t="shared" si="21"/>
        <v>0</v>
      </c>
      <c r="L136" s="6" t="s">
        <v>81</v>
      </c>
    </row>
    <row r="137" spans="1:12" ht="163.5" customHeight="1">
      <c r="A137" s="85"/>
      <c r="B137" s="67"/>
      <c r="C137" s="82"/>
      <c r="D137" s="43" t="s">
        <v>28</v>
      </c>
      <c r="E137" s="13"/>
      <c r="F137" s="13"/>
      <c r="G137" s="51"/>
      <c r="H137" s="13"/>
      <c r="I137" s="13"/>
      <c r="J137" s="13"/>
      <c r="K137" s="12">
        <f t="shared" si="21"/>
        <v>0</v>
      </c>
    </row>
    <row r="138" spans="1:12" ht="15.75" customHeight="1">
      <c r="A138" s="90" t="s">
        <v>63</v>
      </c>
      <c r="B138" s="65" t="s">
        <v>64</v>
      </c>
      <c r="C138" s="65" t="s">
        <v>65</v>
      </c>
      <c r="D138" s="47" t="s">
        <v>6</v>
      </c>
      <c r="E138" s="13"/>
      <c r="F138" s="13">
        <f>F139+F140+F142</f>
        <v>2035.1000000000001</v>
      </c>
      <c r="G138" s="51"/>
      <c r="H138" s="13"/>
      <c r="I138" s="13"/>
      <c r="J138" s="13"/>
      <c r="K138" s="12">
        <f t="shared" si="21"/>
        <v>2035.1000000000001</v>
      </c>
    </row>
    <row r="139" spans="1:12" ht="15.75" customHeight="1">
      <c r="A139" s="90"/>
      <c r="B139" s="66"/>
      <c r="C139" s="66"/>
      <c r="D139" s="43" t="s">
        <v>16</v>
      </c>
      <c r="E139" s="13"/>
      <c r="F139" s="13">
        <v>1994.5</v>
      </c>
      <c r="G139" s="51"/>
      <c r="H139" s="13"/>
      <c r="I139" s="13"/>
      <c r="J139" s="13"/>
      <c r="K139" s="12">
        <f t="shared" si="21"/>
        <v>1994.5</v>
      </c>
    </row>
    <row r="140" spans="1:12" ht="15.75" customHeight="1">
      <c r="A140" s="90"/>
      <c r="B140" s="66"/>
      <c r="C140" s="66"/>
      <c r="D140" s="43" t="s">
        <v>17</v>
      </c>
      <c r="E140" s="13"/>
      <c r="F140" s="13">
        <f>F141</f>
        <v>20.2</v>
      </c>
      <c r="G140" s="51"/>
      <c r="H140" s="13"/>
      <c r="I140" s="13"/>
      <c r="J140" s="13"/>
      <c r="K140" s="12">
        <f t="shared" si="21"/>
        <v>20.2</v>
      </c>
    </row>
    <row r="141" spans="1:12" ht="76.5" customHeight="1">
      <c r="A141" s="90"/>
      <c r="B141" s="66"/>
      <c r="C141" s="66"/>
      <c r="D141" s="5" t="s">
        <v>41</v>
      </c>
      <c r="E141" s="13"/>
      <c r="F141" s="21">
        <v>20.2</v>
      </c>
      <c r="G141" s="51"/>
      <c r="H141" s="13"/>
      <c r="I141" s="13"/>
      <c r="J141" s="13"/>
      <c r="K141" s="12">
        <f t="shared" si="21"/>
        <v>20.2</v>
      </c>
    </row>
    <row r="142" spans="1:12" ht="15.75" customHeight="1">
      <c r="A142" s="90"/>
      <c r="B142" s="66"/>
      <c r="C142" s="66"/>
      <c r="D142" s="43" t="s">
        <v>18</v>
      </c>
      <c r="E142" s="13"/>
      <c r="F142" s="13">
        <v>20.399999999999999</v>
      </c>
      <c r="G142" s="51"/>
      <c r="H142" s="13"/>
      <c r="I142" s="13"/>
      <c r="J142" s="13"/>
      <c r="K142" s="12">
        <f t="shared" si="21"/>
        <v>20.399999999999999</v>
      </c>
    </row>
    <row r="143" spans="1:12" ht="15.75" customHeight="1">
      <c r="A143" s="90"/>
      <c r="B143" s="66"/>
      <c r="C143" s="66"/>
      <c r="D143" s="43" t="s">
        <v>19</v>
      </c>
      <c r="E143" s="13"/>
      <c r="F143" s="13"/>
      <c r="G143" s="51"/>
      <c r="H143" s="13"/>
      <c r="I143" s="13"/>
      <c r="J143" s="13"/>
      <c r="K143" s="12">
        <f t="shared" si="21"/>
        <v>0</v>
      </c>
    </row>
    <row r="144" spans="1:12" ht="14.25" customHeight="1">
      <c r="A144" s="90"/>
      <c r="B144" s="67"/>
      <c r="C144" s="67"/>
      <c r="D144" s="43" t="s">
        <v>28</v>
      </c>
      <c r="E144" s="13"/>
      <c r="F144" s="13"/>
      <c r="G144" s="51"/>
      <c r="H144" s="13"/>
      <c r="I144" s="13"/>
      <c r="J144" s="13"/>
      <c r="K144" s="12">
        <f t="shared" si="21"/>
        <v>0</v>
      </c>
    </row>
    <row r="145" spans="1:11" ht="15.75" customHeight="1">
      <c r="A145" s="90" t="s">
        <v>63</v>
      </c>
      <c r="B145" s="65" t="s">
        <v>64</v>
      </c>
      <c r="C145" s="80" t="s">
        <v>69</v>
      </c>
      <c r="D145" s="47" t="s">
        <v>6</v>
      </c>
      <c r="E145" s="13"/>
      <c r="F145" s="13"/>
      <c r="G145" s="51"/>
      <c r="H145" s="13">
        <f>H146+H147+H149</f>
        <v>2374.1000000000004</v>
      </c>
      <c r="I145" s="13"/>
      <c r="J145" s="13"/>
      <c r="K145" s="12">
        <f t="shared" ref="K145:K214" si="39">SUM(E145:J145)</f>
        <v>2374.1000000000004</v>
      </c>
    </row>
    <row r="146" spans="1:11" ht="15.75" customHeight="1">
      <c r="A146" s="90"/>
      <c r="B146" s="66"/>
      <c r="C146" s="81"/>
      <c r="D146" s="43" t="s">
        <v>16</v>
      </c>
      <c r="E146" s="13"/>
      <c r="F146" s="13"/>
      <c r="G146" s="51"/>
      <c r="H146" s="13">
        <v>2326.8000000000002</v>
      </c>
      <c r="I146" s="13"/>
      <c r="J146" s="13"/>
      <c r="K146" s="12">
        <f t="shared" si="39"/>
        <v>2326.8000000000002</v>
      </c>
    </row>
    <row r="147" spans="1:11" ht="14.25" customHeight="1">
      <c r="A147" s="90"/>
      <c r="B147" s="66"/>
      <c r="C147" s="81"/>
      <c r="D147" s="43" t="s">
        <v>17</v>
      </c>
      <c r="E147" s="13"/>
      <c r="F147" s="13"/>
      <c r="G147" s="51"/>
      <c r="H147" s="13">
        <f>H148</f>
        <v>23.5</v>
      </c>
      <c r="I147" s="13"/>
      <c r="J147" s="13"/>
      <c r="K147" s="12">
        <f t="shared" si="39"/>
        <v>23.5</v>
      </c>
    </row>
    <row r="148" spans="1:11" ht="77.25" customHeight="1">
      <c r="A148" s="90"/>
      <c r="B148" s="66"/>
      <c r="C148" s="81"/>
      <c r="D148" s="5" t="s">
        <v>41</v>
      </c>
      <c r="E148" s="13"/>
      <c r="F148" s="13"/>
      <c r="G148" s="55"/>
      <c r="H148" s="21">
        <v>23.5</v>
      </c>
      <c r="I148" s="13"/>
      <c r="J148" s="13"/>
      <c r="K148" s="12">
        <f t="shared" si="39"/>
        <v>23.5</v>
      </c>
    </row>
    <row r="149" spans="1:11" ht="15.75" customHeight="1">
      <c r="A149" s="90"/>
      <c r="B149" s="66"/>
      <c r="C149" s="81"/>
      <c r="D149" s="43" t="s">
        <v>18</v>
      </c>
      <c r="E149" s="13"/>
      <c r="F149" s="13"/>
      <c r="G149" s="51"/>
      <c r="H149" s="13">
        <v>23.8</v>
      </c>
      <c r="I149" s="13"/>
      <c r="J149" s="13"/>
      <c r="K149" s="12">
        <f t="shared" si="39"/>
        <v>23.8</v>
      </c>
    </row>
    <row r="150" spans="1:11" ht="15.75" customHeight="1">
      <c r="A150" s="90"/>
      <c r="B150" s="66"/>
      <c r="C150" s="81"/>
      <c r="D150" s="43" t="s">
        <v>19</v>
      </c>
      <c r="E150" s="13"/>
      <c r="F150" s="13"/>
      <c r="G150" s="51"/>
      <c r="H150" s="13"/>
      <c r="I150" s="13"/>
      <c r="J150" s="13"/>
      <c r="K150" s="12">
        <f t="shared" si="39"/>
        <v>0</v>
      </c>
    </row>
    <row r="151" spans="1:11" ht="15.75" customHeight="1">
      <c r="A151" s="90"/>
      <c r="B151" s="67"/>
      <c r="C151" s="82"/>
      <c r="D151" s="43" t="s">
        <v>28</v>
      </c>
      <c r="E151" s="13"/>
      <c r="F151" s="13"/>
      <c r="G151" s="51"/>
      <c r="H151" s="13"/>
      <c r="I151" s="13"/>
      <c r="J151" s="13"/>
      <c r="K151" s="12">
        <f t="shared" si="39"/>
        <v>0</v>
      </c>
    </row>
    <row r="152" spans="1:11" ht="17.25" customHeight="1">
      <c r="A152" s="99">
        <v>12</v>
      </c>
      <c r="B152" s="65" t="s">
        <v>9</v>
      </c>
      <c r="C152" s="65" t="s">
        <v>137</v>
      </c>
      <c r="D152" s="47" t="s">
        <v>6</v>
      </c>
      <c r="E152" s="13">
        <f>E153+E154+E155</f>
        <v>0</v>
      </c>
      <c r="F152" s="13">
        <f>F154+F155</f>
        <v>4409.8999999999996</v>
      </c>
      <c r="G152" s="51">
        <f>G154+G155</f>
        <v>10336.212000000001</v>
      </c>
      <c r="H152" s="13">
        <v>0</v>
      </c>
      <c r="I152" s="13">
        <v>0</v>
      </c>
      <c r="J152" s="13">
        <v>0</v>
      </c>
      <c r="K152" s="12">
        <f t="shared" si="39"/>
        <v>14746.112000000001</v>
      </c>
    </row>
    <row r="153" spans="1:11" ht="21.75" customHeight="1">
      <c r="A153" s="100"/>
      <c r="B153" s="66"/>
      <c r="C153" s="66"/>
      <c r="D153" s="43" t="s">
        <v>16</v>
      </c>
      <c r="E153" s="13">
        <v>0</v>
      </c>
      <c r="F153" s="13"/>
      <c r="G153" s="51"/>
      <c r="H153" s="13"/>
      <c r="I153" s="13"/>
      <c r="J153" s="13"/>
      <c r="K153" s="12">
        <f t="shared" si="39"/>
        <v>0</v>
      </c>
    </row>
    <row r="154" spans="1:11" ht="15.75" customHeight="1">
      <c r="A154" s="100"/>
      <c r="B154" s="66"/>
      <c r="C154" s="66"/>
      <c r="D154" s="43" t="s">
        <v>17</v>
      </c>
      <c r="E154" s="13">
        <v>0</v>
      </c>
      <c r="F154" s="13">
        <f>F160+F166+F172</f>
        <v>4365.7</v>
      </c>
      <c r="G154" s="51">
        <f>G160+G166+G172+G178+G184+G190+G196+G208+G214+G220+G292+G226+G232+G238+G244+G250+G256+G262+G268+G274+G280+G202+G286</f>
        <v>10231.700000000001</v>
      </c>
      <c r="H154" s="13"/>
      <c r="I154" s="13"/>
      <c r="J154" s="13"/>
      <c r="K154" s="12">
        <f t="shared" si="39"/>
        <v>14597.400000000001</v>
      </c>
    </row>
    <row r="155" spans="1:11">
      <c r="A155" s="100"/>
      <c r="B155" s="66"/>
      <c r="C155" s="66"/>
      <c r="D155" s="43" t="s">
        <v>18</v>
      </c>
      <c r="E155" s="13">
        <v>0</v>
      </c>
      <c r="F155" s="13">
        <f>F161+F167+F173</f>
        <v>44.2</v>
      </c>
      <c r="G155" s="51">
        <f>G161+G167+G173+G179+G185+G191+G197+G209+G215+G221+G293+G227+G233+G239+G245+G251+G257+G263+G269+G275+G281+G203+G287</f>
        <v>104.51200000000003</v>
      </c>
      <c r="H155" s="13"/>
      <c r="I155" s="13"/>
      <c r="J155" s="13"/>
      <c r="K155" s="12">
        <f t="shared" si="39"/>
        <v>148.71200000000005</v>
      </c>
    </row>
    <row r="156" spans="1:11" ht="29.25" customHeight="1">
      <c r="A156" s="100"/>
      <c r="B156" s="66"/>
      <c r="C156" s="66"/>
      <c r="D156" s="43" t="s">
        <v>19</v>
      </c>
      <c r="E156" s="13">
        <v>0</v>
      </c>
      <c r="F156" s="13">
        <v>0</v>
      </c>
      <c r="G156" s="51">
        <v>0</v>
      </c>
      <c r="H156" s="13">
        <v>0</v>
      </c>
      <c r="I156" s="13">
        <v>0</v>
      </c>
      <c r="J156" s="13">
        <v>0</v>
      </c>
      <c r="K156" s="12">
        <f t="shared" si="39"/>
        <v>0</v>
      </c>
    </row>
    <row r="157" spans="1:11" ht="81" customHeight="1">
      <c r="A157" s="101"/>
      <c r="B157" s="67"/>
      <c r="C157" s="67"/>
      <c r="D157" s="43" t="s">
        <v>28</v>
      </c>
      <c r="E157" s="14">
        <v>0</v>
      </c>
      <c r="F157" s="14">
        <v>0</v>
      </c>
      <c r="G157" s="52">
        <v>0</v>
      </c>
      <c r="H157" s="14">
        <v>0</v>
      </c>
      <c r="I157" s="14">
        <v>0</v>
      </c>
      <c r="J157" s="14">
        <v>0</v>
      </c>
      <c r="K157" s="12">
        <f t="shared" si="39"/>
        <v>0</v>
      </c>
    </row>
    <row r="158" spans="1:11" ht="20.25" customHeight="1">
      <c r="A158" s="87" t="s">
        <v>84</v>
      </c>
      <c r="B158" s="65" t="s">
        <v>64</v>
      </c>
      <c r="C158" s="65" t="s">
        <v>186</v>
      </c>
      <c r="D158" s="47" t="s">
        <v>6</v>
      </c>
      <c r="E158" s="13">
        <f>E159+E160+E161</f>
        <v>0</v>
      </c>
      <c r="F158" s="13">
        <f>F160+F161</f>
        <v>1797.1</v>
      </c>
      <c r="G158" s="51">
        <f>G160+G161</f>
        <v>0</v>
      </c>
      <c r="H158" s="13">
        <v>0</v>
      </c>
      <c r="I158" s="13">
        <v>0</v>
      </c>
      <c r="J158" s="13">
        <v>0</v>
      </c>
      <c r="K158" s="12">
        <f t="shared" si="39"/>
        <v>1797.1</v>
      </c>
    </row>
    <row r="159" spans="1:11" ht="18" customHeight="1">
      <c r="A159" s="88"/>
      <c r="B159" s="66"/>
      <c r="C159" s="66"/>
      <c r="D159" s="43" t="s">
        <v>16</v>
      </c>
      <c r="E159" s="13">
        <v>0</v>
      </c>
      <c r="F159" s="13"/>
      <c r="G159" s="51"/>
      <c r="H159" s="13"/>
      <c r="I159" s="13"/>
      <c r="J159" s="13"/>
      <c r="K159" s="12">
        <f t="shared" si="39"/>
        <v>0</v>
      </c>
    </row>
    <row r="160" spans="1:11" ht="17.25" customHeight="1">
      <c r="A160" s="88"/>
      <c r="B160" s="66"/>
      <c r="C160" s="66"/>
      <c r="D160" s="43" t="s">
        <v>17</v>
      </c>
      <c r="E160" s="13">
        <v>0</v>
      </c>
      <c r="F160" s="13">
        <v>1779.1</v>
      </c>
      <c r="G160" s="51">
        <v>0</v>
      </c>
      <c r="H160" s="13"/>
      <c r="I160" s="13"/>
      <c r="J160" s="13"/>
      <c r="K160" s="12">
        <f t="shared" si="39"/>
        <v>1779.1</v>
      </c>
    </row>
    <row r="161" spans="1:11" ht="20.25" customHeight="1">
      <c r="A161" s="88"/>
      <c r="B161" s="66"/>
      <c r="C161" s="66"/>
      <c r="D161" s="43" t="s">
        <v>18</v>
      </c>
      <c r="E161" s="13">
        <v>0</v>
      </c>
      <c r="F161" s="13">
        <v>18</v>
      </c>
      <c r="G161" s="51">
        <v>0</v>
      </c>
      <c r="H161" s="13"/>
      <c r="I161" s="13"/>
      <c r="J161" s="13"/>
      <c r="K161" s="12">
        <f t="shared" si="39"/>
        <v>18</v>
      </c>
    </row>
    <row r="162" spans="1:11" ht="31.5" customHeight="1">
      <c r="A162" s="88"/>
      <c r="B162" s="66"/>
      <c r="C162" s="66"/>
      <c r="D162" s="43" t="s">
        <v>19</v>
      </c>
      <c r="E162" s="13">
        <v>0</v>
      </c>
      <c r="F162" s="13"/>
      <c r="G162" s="51">
        <v>0</v>
      </c>
      <c r="H162" s="13">
        <v>0</v>
      </c>
      <c r="I162" s="13">
        <v>0</v>
      </c>
      <c r="J162" s="13">
        <v>0</v>
      </c>
      <c r="K162" s="12">
        <f t="shared" si="39"/>
        <v>0</v>
      </c>
    </row>
    <row r="163" spans="1:11" ht="102.75" customHeight="1">
      <c r="A163" s="89"/>
      <c r="B163" s="67"/>
      <c r="C163" s="67"/>
      <c r="D163" s="43" t="s">
        <v>28</v>
      </c>
      <c r="E163" s="14">
        <v>0</v>
      </c>
      <c r="F163" s="14"/>
      <c r="G163" s="52">
        <v>0</v>
      </c>
      <c r="H163" s="14">
        <v>0</v>
      </c>
      <c r="I163" s="14">
        <v>0</v>
      </c>
      <c r="J163" s="14">
        <v>0</v>
      </c>
      <c r="K163" s="12">
        <f t="shared" si="39"/>
        <v>0</v>
      </c>
    </row>
    <row r="164" spans="1:11" ht="17.25" customHeight="1">
      <c r="A164" s="87" t="s">
        <v>85</v>
      </c>
      <c r="B164" s="65" t="s">
        <v>64</v>
      </c>
      <c r="C164" s="65" t="s">
        <v>187</v>
      </c>
      <c r="D164" s="47" t="s">
        <v>6</v>
      </c>
      <c r="E164" s="13">
        <f>E165+E166+E167</f>
        <v>0</v>
      </c>
      <c r="F164" s="13">
        <f>F166+F167</f>
        <v>2612.7999999999997</v>
      </c>
      <c r="G164" s="51">
        <f>G166+G167</f>
        <v>0</v>
      </c>
      <c r="H164" s="13">
        <v>0</v>
      </c>
      <c r="I164" s="13">
        <v>0</v>
      </c>
      <c r="J164" s="13">
        <v>0</v>
      </c>
      <c r="K164" s="12">
        <f t="shared" si="39"/>
        <v>2612.7999999999997</v>
      </c>
    </row>
    <row r="165" spans="1:11" ht="17.25" customHeight="1">
      <c r="A165" s="88"/>
      <c r="B165" s="66"/>
      <c r="C165" s="66"/>
      <c r="D165" s="43" t="s">
        <v>16</v>
      </c>
      <c r="E165" s="13">
        <v>0</v>
      </c>
      <c r="F165" s="13"/>
      <c r="G165" s="51"/>
      <c r="H165" s="13"/>
      <c r="I165" s="13"/>
      <c r="J165" s="13"/>
      <c r="K165" s="12">
        <f t="shared" si="39"/>
        <v>0</v>
      </c>
    </row>
    <row r="166" spans="1:11" ht="17.25" customHeight="1">
      <c r="A166" s="88"/>
      <c r="B166" s="66"/>
      <c r="C166" s="66"/>
      <c r="D166" s="43" t="s">
        <v>17</v>
      </c>
      <c r="E166" s="13">
        <v>0</v>
      </c>
      <c r="F166" s="13">
        <v>2586.6</v>
      </c>
      <c r="G166" s="51">
        <v>0</v>
      </c>
      <c r="H166" s="13"/>
      <c r="I166" s="13"/>
      <c r="J166" s="13"/>
      <c r="K166" s="12">
        <f t="shared" si="39"/>
        <v>2586.6</v>
      </c>
    </row>
    <row r="167" spans="1:11" ht="17.25" customHeight="1">
      <c r="A167" s="88"/>
      <c r="B167" s="66"/>
      <c r="C167" s="66"/>
      <c r="D167" s="43" t="s">
        <v>18</v>
      </c>
      <c r="E167" s="13">
        <v>0</v>
      </c>
      <c r="F167" s="13">
        <v>26.2</v>
      </c>
      <c r="G167" s="51">
        <v>0</v>
      </c>
      <c r="H167" s="13"/>
      <c r="I167" s="13"/>
      <c r="J167" s="13"/>
      <c r="K167" s="12">
        <f t="shared" si="39"/>
        <v>26.2</v>
      </c>
    </row>
    <row r="168" spans="1:11" ht="32.25" customHeight="1">
      <c r="A168" s="88"/>
      <c r="B168" s="66"/>
      <c r="C168" s="66"/>
      <c r="D168" s="43" t="s">
        <v>19</v>
      </c>
      <c r="E168" s="13">
        <v>0</v>
      </c>
      <c r="F168" s="13">
        <v>0</v>
      </c>
      <c r="G168" s="51">
        <v>0</v>
      </c>
      <c r="H168" s="13">
        <v>0</v>
      </c>
      <c r="I168" s="13">
        <v>0</v>
      </c>
      <c r="J168" s="13">
        <v>0</v>
      </c>
      <c r="K168" s="12">
        <f t="shared" si="39"/>
        <v>0</v>
      </c>
    </row>
    <row r="169" spans="1:11" ht="111.75" customHeight="1">
      <c r="A169" s="89"/>
      <c r="B169" s="67"/>
      <c r="C169" s="67"/>
      <c r="D169" s="43" t="s">
        <v>28</v>
      </c>
      <c r="E169" s="14">
        <v>0</v>
      </c>
      <c r="F169" s="14">
        <v>0</v>
      </c>
      <c r="G169" s="52">
        <v>0</v>
      </c>
      <c r="H169" s="14">
        <v>0</v>
      </c>
      <c r="I169" s="14">
        <v>0</v>
      </c>
      <c r="J169" s="14">
        <v>0</v>
      </c>
      <c r="K169" s="12">
        <f t="shared" si="39"/>
        <v>0</v>
      </c>
    </row>
    <row r="170" spans="1:11">
      <c r="A170" s="87" t="s">
        <v>112</v>
      </c>
      <c r="B170" s="65" t="s">
        <v>64</v>
      </c>
      <c r="C170" s="65" t="s">
        <v>113</v>
      </c>
      <c r="D170" s="47" t="s">
        <v>6</v>
      </c>
      <c r="E170" s="13">
        <f>E171+E172+E173</f>
        <v>0</v>
      </c>
      <c r="F170" s="13">
        <f>F172+F173</f>
        <v>0</v>
      </c>
      <c r="G170" s="51">
        <f>G172+G173</f>
        <v>3450</v>
      </c>
      <c r="H170" s="13">
        <v>0</v>
      </c>
      <c r="I170" s="13">
        <v>0</v>
      </c>
      <c r="J170" s="13">
        <v>0</v>
      </c>
      <c r="K170" s="12">
        <f t="shared" si="39"/>
        <v>3450</v>
      </c>
    </row>
    <row r="171" spans="1:11">
      <c r="A171" s="88"/>
      <c r="B171" s="66"/>
      <c r="C171" s="66"/>
      <c r="D171" s="43" t="s">
        <v>16</v>
      </c>
      <c r="E171" s="13">
        <v>0</v>
      </c>
      <c r="F171" s="13"/>
      <c r="G171" s="51"/>
      <c r="H171" s="13"/>
      <c r="I171" s="13"/>
      <c r="J171" s="13"/>
      <c r="K171" s="12">
        <f t="shared" si="39"/>
        <v>0</v>
      </c>
    </row>
    <row r="172" spans="1:11">
      <c r="A172" s="88"/>
      <c r="B172" s="66"/>
      <c r="C172" s="66"/>
      <c r="D172" s="43" t="s">
        <v>17</v>
      </c>
      <c r="E172" s="13">
        <v>0</v>
      </c>
      <c r="F172" s="13">
        <v>0</v>
      </c>
      <c r="G172" s="51">
        <v>3415.5</v>
      </c>
      <c r="H172" s="13">
        <v>0</v>
      </c>
      <c r="I172" s="13">
        <v>0</v>
      </c>
      <c r="J172" s="13">
        <v>0</v>
      </c>
      <c r="K172" s="12">
        <f t="shared" si="39"/>
        <v>3415.5</v>
      </c>
    </row>
    <row r="173" spans="1:11">
      <c r="A173" s="88"/>
      <c r="B173" s="66"/>
      <c r="C173" s="66"/>
      <c r="D173" s="43" t="s">
        <v>18</v>
      </c>
      <c r="E173" s="13">
        <v>0</v>
      </c>
      <c r="F173" s="13">
        <v>0</v>
      </c>
      <c r="G173" s="51">
        <v>34.5</v>
      </c>
      <c r="H173" s="13">
        <v>0</v>
      </c>
      <c r="I173" s="13">
        <v>0</v>
      </c>
      <c r="J173" s="13">
        <v>0</v>
      </c>
      <c r="K173" s="12">
        <f t="shared" si="39"/>
        <v>34.5</v>
      </c>
    </row>
    <row r="174" spans="1:11" ht="30">
      <c r="A174" s="88"/>
      <c r="B174" s="66"/>
      <c r="C174" s="66"/>
      <c r="D174" s="43" t="s">
        <v>19</v>
      </c>
      <c r="E174" s="13">
        <v>0</v>
      </c>
      <c r="F174" s="13">
        <v>0</v>
      </c>
      <c r="G174" s="51">
        <v>0</v>
      </c>
      <c r="H174" s="13">
        <v>0</v>
      </c>
      <c r="I174" s="13">
        <v>0</v>
      </c>
      <c r="J174" s="13">
        <v>0</v>
      </c>
      <c r="K174" s="12">
        <f t="shared" si="39"/>
        <v>0</v>
      </c>
    </row>
    <row r="175" spans="1:11" ht="123.75" customHeight="1">
      <c r="A175" s="89"/>
      <c r="B175" s="67"/>
      <c r="C175" s="67"/>
      <c r="D175" s="43" t="s">
        <v>28</v>
      </c>
      <c r="E175" s="14">
        <v>0</v>
      </c>
      <c r="F175" s="14">
        <v>0</v>
      </c>
      <c r="G175" s="52">
        <v>0</v>
      </c>
      <c r="H175" s="14">
        <v>0</v>
      </c>
      <c r="I175" s="14">
        <v>0</v>
      </c>
      <c r="J175" s="14">
        <v>0</v>
      </c>
      <c r="K175" s="12">
        <f t="shared" si="39"/>
        <v>0</v>
      </c>
    </row>
    <row r="176" spans="1:11">
      <c r="A176" s="87" t="s">
        <v>121</v>
      </c>
      <c r="B176" s="65" t="s">
        <v>64</v>
      </c>
      <c r="C176" s="65" t="s">
        <v>127</v>
      </c>
      <c r="D176" s="47" t="s">
        <v>6</v>
      </c>
      <c r="E176" s="13">
        <f>E177+E178+E179</f>
        <v>0</v>
      </c>
      <c r="F176" s="13">
        <f>F178+F179</f>
        <v>0</v>
      </c>
      <c r="G176" s="51">
        <f>G178+G179</f>
        <v>2207.1999999999998</v>
      </c>
      <c r="H176" s="13">
        <v>0</v>
      </c>
      <c r="I176" s="13">
        <v>0</v>
      </c>
      <c r="J176" s="13">
        <v>0</v>
      </c>
      <c r="K176" s="12">
        <f t="shared" si="39"/>
        <v>2207.1999999999998</v>
      </c>
    </row>
    <row r="177" spans="1:11">
      <c r="A177" s="88"/>
      <c r="B177" s="66"/>
      <c r="C177" s="66"/>
      <c r="D177" s="43" t="s">
        <v>16</v>
      </c>
      <c r="E177" s="13">
        <v>0</v>
      </c>
      <c r="F177" s="13"/>
      <c r="G177" s="51"/>
      <c r="H177" s="13"/>
      <c r="I177" s="13"/>
      <c r="J177" s="13"/>
      <c r="K177" s="12">
        <f t="shared" si="39"/>
        <v>0</v>
      </c>
    </row>
    <row r="178" spans="1:11">
      <c r="A178" s="88"/>
      <c r="B178" s="66"/>
      <c r="C178" s="66"/>
      <c r="D178" s="43" t="s">
        <v>17</v>
      </c>
      <c r="E178" s="13">
        <v>0</v>
      </c>
      <c r="F178" s="13">
        <v>0</v>
      </c>
      <c r="G178" s="51">
        <v>2185</v>
      </c>
      <c r="H178" s="13">
        <v>0</v>
      </c>
      <c r="I178" s="13">
        <v>0</v>
      </c>
      <c r="J178" s="13">
        <v>0</v>
      </c>
      <c r="K178" s="12">
        <f t="shared" si="39"/>
        <v>2185</v>
      </c>
    </row>
    <row r="179" spans="1:11">
      <c r="A179" s="88"/>
      <c r="B179" s="66"/>
      <c r="C179" s="66"/>
      <c r="D179" s="43" t="s">
        <v>18</v>
      </c>
      <c r="E179" s="13">
        <v>0</v>
      </c>
      <c r="F179" s="13">
        <v>0</v>
      </c>
      <c r="G179" s="51">
        <v>22.2</v>
      </c>
      <c r="H179" s="13">
        <v>0</v>
      </c>
      <c r="I179" s="13">
        <v>0</v>
      </c>
      <c r="J179" s="13">
        <v>0</v>
      </c>
      <c r="K179" s="12">
        <f t="shared" si="39"/>
        <v>22.2</v>
      </c>
    </row>
    <row r="180" spans="1:11" ht="30">
      <c r="A180" s="88"/>
      <c r="B180" s="66"/>
      <c r="C180" s="66"/>
      <c r="D180" s="43" t="s">
        <v>19</v>
      </c>
      <c r="E180" s="13">
        <v>0</v>
      </c>
      <c r="F180" s="13">
        <v>0</v>
      </c>
      <c r="G180" s="51">
        <v>0</v>
      </c>
      <c r="H180" s="13">
        <v>0</v>
      </c>
      <c r="I180" s="13">
        <v>0</v>
      </c>
      <c r="J180" s="13">
        <v>0</v>
      </c>
      <c r="K180" s="12">
        <f t="shared" si="39"/>
        <v>0</v>
      </c>
    </row>
    <row r="181" spans="1:11" ht="195" customHeight="1">
      <c r="A181" s="89"/>
      <c r="B181" s="67"/>
      <c r="C181" s="67"/>
      <c r="D181" s="43" t="s">
        <v>28</v>
      </c>
      <c r="E181" s="14">
        <v>0</v>
      </c>
      <c r="F181" s="14">
        <v>0</v>
      </c>
      <c r="G181" s="52">
        <v>0</v>
      </c>
      <c r="H181" s="14">
        <v>0</v>
      </c>
      <c r="I181" s="14">
        <v>0</v>
      </c>
      <c r="J181" s="14">
        <v>0</v>
      </c>
      <c r="K181" s="12">
        <f t="shared" si="39"/>
        <v>0</v>
      </c>
    </row>
    <row r="182" spans="1:11">
      <c r="A182" s="87" t="s">
        <v>122</v>
      </c>
      <c r="B182" s="65" t="s">
        <v>64</v>
      </c>
      <c r="C182" s="65" t="s">
        <v>128</v>
      </c>
      <c r="D182" s="47" t="s">
        <v>6</v>
      </c>
      <c r="E182" s="13">
        <f>E183+E184+E185</f>
        <v>0</v>
      </c>
      <c r="F182" s="13">
        <f>F184+F185</f>
        <v>0</v>
      </c>
      <c r="G182" s="51">
        <f>G184+G185</f>
        <v>112.41200000000001</v>
      </c>
      <c r="H182" s="13">
        <v>0</v>
      </c>
      <c r="I182" s="13">
        <v>0</v>
      </c>
      <c r="J182" s="13">
        <v>0</v>
      </c>
      <c r="K182" s="12">
        <f t="shared" si="39"/>
        <v>112.41200000000001</v>
      </c>
    </row>
    <row r="183" spans="1:11">
      <c r="A183" s="88"/>
      <c r="B183" s="66"/>
      <c r="C183" s="66"/>
      <c r="D183" s="43" t="s">
        <v>16</v>
      </c>
      <c r="E183" s="13">
        <v>0</v>
      </c>
      <c r="F183" s="13"/>
      <c r="G183" s="51"/>
      <c r="H183" s="13"/>
      <c r="I183" s="13"/>
      <c r="J183" s="13"/>
      <c r="K183" s="12">
        <f t="shared" si="39"/>
        <v>0</v>
      </c>
    </row>
    <row r="184" spans="1:11">
      <c r="A184" s="88"/>
      <c r="B184" s="66"/>
      <c r="C184" s="66"/>
      <c r="D184" s="43" t="s">
        <v>17</v>
      </c>
      <c r="E184" s="13">
        <v>0</v>
      </c>
      <c r="F184" s="13">
        <v>0</v>
      </c>
      <c r="G184" s="51">
        <v>111.2</v>
      </c>
      <c r="H184" s="13">
        <v>0</v>
      </c>
      <c r="I184" s="13">
        <v>0</v>
      </c>
      <c r="J184" s="13">
        <v>0</v>
      </c>
      <c r="K184" s="12">
        <f t="shared" si="39"/>
        <v>111.2</v>
      </c>
    </row>
    <row r="185" spans="1:11">
      <c r="A185" s="88"/>
      <c r="B185" s="66"/>
      <c r="C185" s="66"/>
      <c r="D185" s="43" t="s">
        <v>18</v>
      </c>
      <c r="E185" s="13">
        <v>0</v>
      </c>
      <c r="F185" s="13">
        <v>0</v>
      </c>
      <c r="G185" s="51">
        <v>1.212</v>
      </c>
      <c r="H185" s="13">
        <v>0</v>
      </c>
      <c r="I185" s="13">
        <v>0</v>
      </c>
      <c r="J185" s="13">
        <v>0</v>
      </c>
      <c r="K185" s="12">
        <f t="shared" si="39"/>
        <v>1.212</v>
      </c>
    </row>
    <row r="186" spans="1:11" ht="30">
      <c r="A186" s="88"/>
      <c r="B186" s="66"/>
      <c r="C186" s="66"/>
      <c r="D186" s="43" t="s">
        <v>19</v>
      </c>
      <c r="E186" s="13">
        <v>0</v>
      </c>
      <c r="F186" s="13">
        <v>0</v>
      </c>
      <c r="G186" s="51">
        <v>0</v>
      </c>
      <c r="H186" s="13">
        <v>0</v>
      </c>
      <c r="I186" s="13">
        <v>0</v>
      </c>
      <c r="J186" s="13">
        <v>0</v>
      </c>
      <c r="K186" s="12">
        <f t="shared" si="39"/>
        <v>0</v>
      </c>
    </row>
    <row r="187" spans="1:11" ht="195" customHeight="1">
      <c r="A187" s="89"/>
      <c r="B187" s="67"/>
      <c r="C187" s="67"/>
      <c r="D187" s="43" t="s">
        <v>28</v>
      </c>
      <c r="E187" s="14">
        <v>0</v>
      </c>
      <c r="F187" s="14">
        <v>0</v>
      </c>
      <c r="G187" s="52">
        <v>0</v>
      </c>
      <c r="H187" s="14">
        <v>0</v>
      </c>
      <c r="I187" s="14">
        <v>0</v>
      </c>
      <c r="J187" s="14">
        <v>0</v>
      </c>
      <c r="K187" s="12">
        <f t="shared" si="39"/>
        <v>0</v>
      </c>
    </row>
    <row r="188" spans="1:11">
      <c r="A188" s="87" t="s">
        <v>123</v>
      </c>
      <c r="B188" s="65" t="s">
        <v>64</v>
      </c>
      <c r="C188" s="65" t="s">
        <v>129</v>
      </c>
      <c r="D188" s="47" t="s">
        <v>6</v>
      </c>
      <c r="E188" s="13">
        <f>E189+E190+E191</f>
        <v>0</v>
      </c>
      <c r="F188" s="13">
        <f>F190+F191</f>
        <v>0</v>
      </c>
      <c r="G188" s="51">
        <f>G190+G191</f>
        <v>213.2</v>
      </c>
      <c r="H188" s="13">
        <v>0</v>
      </c>
      <c r="I188" s="13">
        <v>0</v>
      </c>
      <c r="J188" s="13">
        <v>0</v>
      </c>
      <c r="K188" s="12">
        <f t="shared" si="39"/>
        <v>213.2</v>
      </c>
    </row>
    <row r="189" spans="1:11">
      <c r="A189" s="88"/>
      <c r="B189" s="66"/>
      <c r="C189" s="66"/>
      <c r="D189" s="43" t="s">
        <v>16</v>
      </c>
      <c r="E189" s="13">
        <v>0</v>
      </c>
      <c r="F189" s="13"/>
      <c r="G189" s="51"/>
      <c r="H189" s="13"/>
      <c r="I189" s="13"/>
      <c r="J189" s="13"/>
      <c r="K189" s="12">
        <f t="shared" si="39"/>
        <v>0</v>
      </c>
    </row>
    <row r="190" spans="1:11">
      <c r="A190" s="88"/>
      <c r="B190" s="66"/>
      <c r="C190" s="66"/>
      <c r="D190" s="43" t="s">
        <v>17</v>
      </c>
      <c r="E190" s="13">
        <v>0</v>
      </c>
      <c r="F190" s="13">
        <v>0</v>
      </c>
      <c r="G190" s="51">
        <v>211</v>
      </c>
      <c r="H190" s="13">
        <v>0</v>
      </c>
      <c r="I190" s="13">
        <v>0</v>
      </c>
      <c r="J190" s="13">
        <v>0</v>
      </c>
      <c r="K190" s="12">
        <f t="shared" si="39"/>
        <v>211</v>
      </c>
    </row>
    <row r="191" spans="1:11">
      <c r="A191" s="88"/>
      <c r="B191" s="66"/>
      <c r="C191" s="66"/>
      <c r="D191" s="43" t="s">
        <v>18</v>
      </c>
      <c r="E191" s="13">
        <v>0</v>
      </c>
      <c r="F191" s="13">
        <v>0</v>
      </c>
      <c r="G191" s="51">
        <v>2.2000000000000002</v>
      </c>
      <c r="H191" s="13">
        <v>0</v>
      </c>
      <c r="I191" s="13">
        <v>0</v>
      </c>
      <c r="J191" s="13">
        <v>0</v>
      </c>
      <c r="K191" s="12">
        <f t="shared" si="39"/>
        <v>2.2000000000000002</v>
      </c>
    </row>
    <row r="192" spans="1:11" ht="29.25" customHeight="1">
      <c r="A192" s="88"/>
      <c r="B192" s="66"/>
      <c r="C192" s="66"/>
      <c r="D192" s="43" t="s">
        <v>19</v>
      </c>
      <c r="E192" s="13">
        <v>0</v>
      </c>
      <c r="F192" s="13">
        <v>0</v>
      </c>
      <c r="G192" s="51">
        <v>0</v>
      </c>
      <c r="H192" s="13">
        <v>0</v>
      </c>
      <c r="I192" s="13">
        <v>0</v>
      </c>
      <c r="J192" s="13">
        <v>0</v>
      </c>
      <c r="K192" s="12">
        <f t="shared" si="39"/>
        <v>0</v>
      </c>
    </row>
    <row r="193" spans="1:11" ht="183" customHeight="1">
      <c r="A193" s="89"/>
      <c r="B193" s="67"/>
      <c r="C193" s="67"/>
      <c r="D193" s="43" t="s">
        <v>28</v>
      </c>
      <c r="E193" s="14">
        <v>0</v>
      </c>
      <c r="F193" s="14">
        <v>0</v>
      </c>
      <c r="G193" s="52">
        <v>0</v>
      </c>
      <c r="H193" s="14">
        <v>0</v>
      </c>
      <c r="I193" s="14">
        <v>0</v>
      </c>
      <c r="J193" s="14">
        <v>0</v>
      </c>
      <c r="K193" s="12">
        <f t="shared" si="39"/>
        <v>0</v>
      </c>
    </row>
    <row r="194" spans="1:11">
      <c r="A194" s="87" t="s">
        <v>124</v>
      </c>
      <c r="B194" s="65" t="s">
        <v>64</v>
      </c>
      <c r="C194" s="65" t="s">
        <v>130</v>
      </c>
      <c r="D194" s="47" t="s">
        <v>6</v>
      </c>
      <c r="E194" s="13">
        <f>E195+E196+E197</f>
        <v>0</v>
      </c>
      <c r="F194" s="13">
        <f>F196+F197</f>
        <v>0</v>
      </c>
      <c r="G194" s="51">
        <f>G196+G197</f>
        <v>189.3</v>
      </c>
      <c r="H194" s="13">
        <v>0</v>
      </c>
      <c r="I194" s="13">
        <v>0</v>
      </c>
      <c r="J194" s="13">
        <v>0</v>
      </c>
      <c r="K194" s="12">
        <f t="shared" si="39"/>
        <v>189.3</v>
      </c>
    </row>
    <row r="195" spans="1:11">
      <c r="A195" s="88"/>
      <c r="B195" s="66"/>
      <c r="C195" s="66"/>
      <c r="D195" s="43" t="s">
        <v>16</v>
      </c>
      <c r="E195" s="13">
        <v>0</v>
      </c>
      <c r="F195" s="13"/>
      <c r="G195" s="51"/>
      <c r="H195" s="13"/>
      <c r="I195" s="13"/>
      <c r="J195" s="13"/>
      <c r="K195" s="12">
        <f t="shared" si="39"/>
        <v>0</v>
      </c>
    </row>
    <row r="196" spans="1:11">
      <c r="A196" s="88"/>
      <c r="B196" s="66"/>
      <c r="C196" s="66"/>
      <c r="D196" s="43" t="s">
        <v>17</v>
      </c>
      <c r="E196" s="13">
        <v>0</v>
      </c>
      <c r="F196" s="13">
        <v>0</v>
      </c>
      <c r="G196" s="51">
        <v>187.4</v>
      </c>
      <c r="H196" s="13">
        <v>0</v>
      </c>
      <c r="I196" s="13">
        <v>0</v>
      </c>
      <c r="J196" s="13">
        <v>0</v>
      </c>
      <c r="K196" s="12">
        <f t="shared" si="39"/>
        <v>187.4</v>
      </c>
    </row>
    <row r="197" spans="1:11">
      <c r="A197" s="88"/>
      <c r="B197" s="66"/>
      <c r="C197" s="66"/>
      <c r="D197" s="43" t="s">
        <v>18</v>
      </c>
      <c r="E197" s="13">
        <v>0</v>
      </c>
      <c r="F197" s="13">
        <v>0</v>
      </c>
      <c r="G197" s="51">
        <v>1.9</v>
      </c>
      <c r="H197" s="13">
        <v>0</v>
      </c>
      <c r="I197" s="13">
        <v>0</v>
      </c>
      <c r="J197" s="13">
        <v>0</v>
      </c>
      <c r="K197" s="12">
        <f t="shared" si="39"/>
        <v>1.9</v>
      </c>
    </row>
    <row r="198" spans="1:11" ht="30">
      <c r="A198" s="88"/>
      <c r="B198" s="66"/>
      <c r="C198" s="66"/>
      <c r="D198" s="43" t="s">
        <v>19</v>
      </c>
      <c r="E198" s="13">
        <v>0</v>
      </c>
      <c r="F198" s="13">
        <v>0</v>
      </c>
      <c r="G198" s="51">
        <v>0</v>
      </c>
      <c r="H198" s="13">
        <v>0</v>
      </c>
      <c r="I198" s="13">
        <v>0</v>
      </c>
      <c r="J198" s="13">
        <v>0</v>
      </c>
      <c r="K198" s="12">
        <f t="shared" si="39"/>
        <v>0</v>
      </c>
    </row>
    <row r="199" spans="1:11" ht="183" customHeight="1">
      <c r="A199" s="89"/>
      <c r="B199" s="67"/>
      <c r="C199" s="67"/>
      <c r="D199" s="43" t="s">
        <v>28</v>
      </c>
      <c r="E199" s="14">
        <v>0</v>
      </c>
      <c r="F199" s="14">
        <v>0</v>
      </c>
      <c r="G199" s="52">
        <v>0</v>
      </c>
      <c r="H199" s="14">
        <v>0</v>
      </c>
      <c r="I199" s="14">
        <v>0</v>
      </c>
      <c r="J199" s="14">
        <v>0</v>
      </c>
      <c r="K199" s="12">
        <f t="shared" si="39"/>
        <v>0</v>
      </c>
    </row>
    <row r="200" spans="1:11">
      <c r="A200" s="87" t="s">
        <v>125</v>
      </c>
      <c r="B200" s="65" t="s">
        <v>64</v>
      </c>
      <c r="C200" s="65" t="s">
        <v>188</v>
      </c>
      <c r="D200" s="47" t="s">
        <v>6</v>
      </c>
      <c r="E200" s="13">
        <f>E201+E202+E203</f>
        <v>0</v>
      </c>
      <c r="F200" s="13">
        <f>F202+F203</f>
        <v>0</v>
      </c>
      <c r="G200" s="51">
        <f>G202+G203</f>
        <v>317</v>
      </c>
      <c r="H200" s="13">
        <v>0</v>
      </c>
      <c r="I200" s="13">
        <v>0</v>
      </c>
      <c r="J200" s="13">
        <v>0</v>
      </c>
      <c r="K200" s="12">
        <f t="shared" ref="K200:K205" si="40">SUM(E200:J200)</f>
        <v>317</v>
      </c>
    </row>
    <row r="201" spans="1:11">
      <c r="A201" s="88"/>
      <c r="B201" s="66"/>
      <c r="C201" s="66"/>
      <c r="D201" s="43" t="s">
        <v>16</v>
      </c>
      <c r="E201" s="13">
        <v>0</v>
      </c>
      <c r="F201" s="13"/>
      <c r="G201" s="51"/>
      <c r="H201" s="13"/>
      <c r="I201" s="13"/>
      <c r="J201" s="13"/>
      <c r="K201" s="12">
        <f t="shared" si="40"/>
        <v>0</v>
      </c>
    </row>
    <row r="202" spans="1:11">
      <c r="A202" s="88"/>
      <c r="B202" s="66"/>
      <c r="C202" s="66"/>
      <c r="D202" s="43" t="s">
        <v>17</v>
      </c>
      <c r="E202" s="13">
        <v>0</v>
      </c>
      <c r="F202" s="13">
        <v>0</v>
      </c>
      <c r="G202" s="51">
        <v>313.7</v>
      </c>
      <c r="H202" s="13">
        <v>0</v>
      </c>
      <c r="I202" s="13">
        <v>0</v>
      </c>
      <c r="J202" s="13">
        <v>0</v>
      </c>
      <c r="K202" s="12">
        <f t="shared" si="40"/>
        <v>313.7</v>
      </c>
    </row>
    <row r="203" spans="1:11">
      <c r="A203" s="88"/>
      <c r="B203" s="66"/>
      <c r="C203" s="66"/>
      <c r="D203" s="43" t="s">
        <v>18</v>
      </c>
      <c r="E203" s="13">
        <v>0</v>
      </c>
      <c r="F203" s="13">
        <v>0</v>
      </c>
      <c r="G203" s="51">
        <v>3.3</v>
      </c>
      <c r="H203" s="13">
        <v>0</v>
      </c>
      <c r="I203" s="13">
        <v>0</v>
      </c>
      <c r="J203" s="13">
        <v>0</v>
      </c>
      <c r="K203" s="12">
        <f t="shared" si="40"/>
        <v>3.3</v>
      </c>
    </row>
    <row r="204" spans="1:11" ht="30">
      <c r="A204" s="88"/>
      <c r="B204" s="66"/>
      <c r="C204" s="66"/>
      <c r="D204" s="43" t="s">
        <v>19</v>
      </c>
      <c r="E204" s="13">
        <v>0</v>
      </c>
      <c r="F204" s="13">
        <v>0</v>
      </c>
      <c r="G204" s="51">
        <v>0</v>
      </c>
      <c r="H204" s="13">
        <v>0</v>
      </c>
      <c r="I204" s="13">
        <v>0</v>
      </c>
      <c r="J204" s="13">
        <v>0</v>
      </c>
      <c r="K204" s="12">
        <f t="shared" si="40"/>
        <v>0</v>
      </c>
    </row>
    <row r="205" spans="1:11" ht="120.75" customHeight="1">
      <c r="A205" s="89"/>
      <c r="B205" s="67"/>
      <c r="C205" s="67"/>
      <c r="D205" s="43" t="s">
        <v>28</v>
      </c>
      <c r="E205" s="14">
        <v>0</v>
      </c>
      <c r="F205" s="14">
        <v>0</v>
      </c>
      <c r="G205" s="52">
        <v>0</v>
      </c>
      <c r="H205" s="14">
        <v>0</v>
      </c>
      <c r="I205" s="14">
        <v>0</v>
      </c>
      <c r="J205" s="14">
        <v>0</v>
      </c>
      <c r="K205" s="12">
        <f t="shared" si="40"/>
        <v>0</v>
      </c>
    </row>
    <row r="206" spans="1:11">
      <c r="A206" s="87" t="s">
        <v>126</v>
      </c>
      <c r="B206" s="65" t="s">
        <v>64</v>
      </c>
      <c r="C206" s="65" t="s">
        <v>189</v>
      </c>
      <c r="D206" s="47" t="s">
        <v>6</v>
      </c>
      <c r="E206" s="13">
        <f>E207+E208+E209</f>
        <v>0</v>
      </c>
      <c r="F206" s="13">
        <f>F208+F209</f>
        <v>0</v>
      </c>
      <c r="G206" s="51">
        <f>G208+G209</f>
        <v>379.5</v>
      </c>
      <c r="H206" s="13">
        <v>0</v>
      </c>
      <c r="I206" s="13">
        <v>0</v>
      </c>
      <c r="J206" s="13">
        <v>0</v>
      </c>
      <c r="K206" s="12">
        <f t="shared" si="39"/>
        <v>379.5</v>
      </c>
    </row>
    <row r="207" spans="1:11">
      <c r="A207" s="88"/>
      <c r="B207" s="66"/>
      <c r="C207" s="66"/>
      <c r="D207" s="43" t="s">
        <v>16</v>
      </c>
      <c r="E207" s="13">
        <v>0</v>
      </c>
      <c r="F207" s="13"/>
      <c r="G207" s="51"/>
      <c r="H207" s="13"/>
      <c r="I207" s="13"/>
      <c r="J207" s="13"/>
      <c r="K207" s="12">
        <f t="shared" si="39"/>
        <v>0</v>
      </c>
    </row>
    <row r="208" spans="1:11">
      <c r="A208" s="88"/>
      <c r="B208" s="66"/>
      <c r="C208" s="66"/>
      <c r="D208" s="43" t="s">
        <v>17</v>
      </c>
      <c r="E208" s="13">
        <v>0</v>
      </c>
      <c r="F208" s="13">
        <v>0</v>
      </c>
      <c r="G208" s="51">
        <v>375.7</v>
      </c>
      <c r="H208" s="13">
        <v>0</v>
      </c>
      <c r="I208" s="13">
        <v>0</v>
      </c>
      <c r="J208" s="13">
        <v>0</v>
      </c>
      <c r="K208" s="12">
        <f t="shared" si="39"/>
        <v>375.7</v>
      </c>
    </row>
    <row r="209" spans="1:11">
      <c r="A209" s="88"/>
      <c r="B209" s="66"/>
      <c r="C209" s="66"/>
      <c r="D209" s="43" t="s">
        <v>18</v>
      </c>
      <c r="E209" s="13">
        <v>0</v>
      </c>
      <c r="F209" s="13">
        <v>0</v>
      </c>
      <c r="G209" s="51">
        <v>3.8</v>
      </c>
      <c r="H209" s="13">
        <v>0</v>
      </c>
      <c r="I209" s="13">
        <v>0</v>
      </c>
      <c r="J209" s="13">
        <v>0</v>
      </c>
      <c r="K209" s="12">
        <f t="shared" si="39"/>
        <v>3.8</v>
      </c>
    </row>
    <row r="210" spans="1:11" ht="30">
      <c r="A210" s="88"/>
      <c r="B210" s="66"/>
      <c r="C210" s="66"/>
      <c r="D210" s="43" t="s">
        <v>19</v>
      </c>
      <c r="E210" s="13">
        <v>0</v>
      </c>
      <c r="F210" s="13">
        <v>0</v>
      </c>
      <c r="G210" s="51">
        <v>0</v>
      </c>
      <c r="H210" s="13">
        <v>0</v>
      </c>
      <c r="I210" s="13">
        <v>0</v>
      </c>
      <c r="J210" s="13">
        <v>0</v>
      </c>
      <c r="K210" s="12">
        <f t="shared" si="39"/>
        <v>0</v>
      </c>
    </row>
    <row r="211" spans="1:11" ht="178.5" customHeight="1">
      <c r="A211" s="89"/>
      <c r="B211" s="67"/>
      <c r="C211" s="67"/>
      <c r="D211" s="43" t="s">
        <v>28</v>
      </c>
      <c r="E211" s="14">
        <v>0</v>
      </c>
      <c r="F211" s="14">
        <v>0</v>
      </c>
      <c r="G211" s="52">
        <v>0</v>
      </c>
      <c r="H211" s="14">
        <v>0</v>
      </c>
      <c r="I211" s="14">
        <v>0</v>
      </c>
      <c r="J211" s="14">
        <v>0</v>
      </c>
      <c r="K211" s="12">
        <f t="shared" si="39"/>
        <v>0</v>
      </c>
    </row>
    <row r="212" spans="1:11">
      <c r="A212" s="87" t="s">
        <v>134</v>
      </c>
      <c r="B212" s="65" t="s">
        <v>64</v>
      </c>
      <c r="C212" s="65" t="s">
        <v>131</v>
      </c>
      <c r="D212" s="47" t="s">
        <v>6</v>
      </c>
      <c r="E212" s="13">
        <f>E213+E214+E215</f>
        <v>0</v>
      </c>
      <c r="F212" s="13">
        <f>F214+F215</f>
        <v>0</v>
      </c>
      <c r="G212" s="51">
        <f>G214+G215</f>
        <v>200.4</v>
      </c>
      <c r="H212" s="13">
        <v>0</v>
      </c>
      <c r="I212" s="13">
        <v>0</v>
      </c>
      <c r="J212" s="13">
        <v>0</v>
      </c>
      <c r="K212" s="12">
        <f t="shared" si="39"/>
        <v>200.4</v>
      </c>
    </row>
    <row r="213" spans="1:11">
      <c r="A213" s="88"/>
      <c r="B213" s="66"/>
      <c r="C213" s="66"/>
      <c r="D213" s="43" t="s">
        <v>16</v>
      </c>
      <c r="E213" s="13">
        <v>0</v>
      </c>
      <c r="F213" s="13"/>
      <c r="G213" s="51"/>
      <c r="H213" s="13"/>
      <c r="I213" s="13"/>
      <c r="J213" s="13"/>
      <c r="K213" s="12">
        <f t="shared" si="39"/>
        <v>0</v>
      </c>
    </row>
    <row r="214" spans="1:11">
      <c r="A214" s="88"/>
      <c r="B214" s="66"/>
      <c r="C214" s="66"/>
      <c r="D214" s="43" t="s">
        <v>17</v>
      </c>
      <c r="E214" s="13">
        <v>0</v>
      </c>
      <c r="F214" s="13">
        <v>0</v>
      </c>
      <c r="G214" s="51">
        <v>198.3</v>
      </c>
      <c r="H214" s="13">
        <v>0</v>
      </c>
      <c r="I214" s="13">
        <v>0</v>
      </c>
      <c r="J214" s="13">
        <v>0</v>
      </c>
      <c r="K214" s="12">
        <f t="shared" si="39"/>
        <v>198.3</v>
      </c>
    </row>
    <row r="215" spans="1:11">
      <c r="A215" s="88"/>
      <c r="B215" s="66"/>
      <c r="C215" s="66"/>
      <c r="D215" s="43" t="s">
        <v>18</v>
      </c>
      <c r="E215" s="13">
        <v>0</v>
      </c>
      <c r="F215" s="13">
        <v>0</v>
      </c>
      <c r="G215" s="51">
        <v>2.1</v>
      </c>
      <c r="H215" s="13">
        <v>0</v>
      </c>
      <c r="I215" s="13">
        <v>0</v>
      </c>
      <c r="J215" s="13">
        <v>0</v>
      </c>
      <c r="K215" s="12">
        <f t="shared" ref="K215:K344" si="41">SUM(E215:J215)</f>
        <v>2.1</v>
      </c>
    </row>
    <row r="216" spans="1:11" ht="30">
      <c r="A216" s="88"/>
      <c r="B216" s="66"/>
      <c r="C216" s="66"/>
      <c r="D216" s="43" t="s">
        <v>19</v>
      </c>
      <c r="E216" s="13">
        <v>0</v>
      </c>
      <c r="F216" s="13">
        <v>0</v>
      </c>
      <c r="G216" s="51">
        <v>0</v>
      </c>
      <c r="H216" s="13">
        <v>0</v>
      </c>
      <c r="I216" s="13">
        <v>0</v>
      </c>
      <c r="J216" s="13">
        <v>0</v>
      </c>
      <c r="K216" s="12">
        <f t="shared" si="41"/>
        <v>0</v>
      </c>
    </row>
    <row r="217" spans="1:11" ht="135" customHeight="1">
      <c r="A217" s="89"/>
      <c r="B217" s="67"/>
      <c r="C217" s="67"/>
      <c r="D217" s="43" t="s">
        <v>28</v>
      </c>
      <c r="E217" s="14">
        <v>0</v>
      </c>
      <c r="F217" s="14">
        <v>0</v>
      </c>
      <c r="G217" s="52">
        <v>0</v>
      </c>
      <c r="H217" s="14">
        <v>0</v>
      </c>
      <c r="I217" s="14">
        <v>0</v>
      </c>
      <c r="J217" s="14">
        <v>0</v>
      </c>
      <c r="K217" s="12">
        <f t="shared" si="41"/>
        <v>0</v>
      </c>
    </row>
    <row r="218" spans="1:11">
      <c r="A218" s="87" t="s">
        <v>135</v>
      </c>
      <c r="B218" s="65" t="s">
        <v>64</v>
      </c>
      <c r="C218" s="65" t="s">
        <v>190</v>
      </c>
      <c r="D218" s="47" t="s">
        <v>6</v>
      </c>
      <c r="E218" s="13">
        <f>E219+E220+E221</f>
        <v>0</v>
      </c>
      <c r="F218" s="13">
        <f>F220+F221</f>
        <v>0</v>
      </c>
      <c r="G218" s="51">
        <f>G220+G221</f>
        <v>134.70000000000002</v>
      </c>
      <c r="H218" s="13">
        <v>0</v>
      </c>
      <c r="I218" s="13">
        <v>0</v>
      </c>
      <c r="J218" s="13">
        <v>0</v>
      </c>
      <c r="K218" s="12">
        <f t="shared" si="41"/>
        <v>134.70000000000002</v>
      </c>
    </row>
    <row r="219" spans="1:11">
      <c r="A219" s="88"/>
      <c r="B219" s="66"/>
      <c r="C219" s="66"/>
      <c r="D219" s="43" t="s">
        <v>16</v>
      </c>
      <c r="E219" s="13">
        <v>0</v>
      </c>
      <c r="F219" s="13"/>
      <c r="G219" s="51"/>
      <c r="H219" s="13"/>
      <c r="I219" s="13"/>
      <c r="J219" s="13"/>
      <c r="K219" s="12">
        <f t="shared" si="41"/>
        <v>0</v>
      </c>
    </row>
    <row r="220" spans="1:11">
      <c r="A220" s="88"/>
      <c r="B220" s="66"/>
      <c r="C220" s="66"/>
      <c r="D220" s="43" t="s">
        <v>17</v>
      </c>
      <c r="E220" s="13">
        <v>0</v>
      </c>
      <c r="F220" s="14">
        <v>0</v>
      </c>
      <c r="G220" s="51">
        <v>133.30000000000001</v>
      </c>
      <c r="H220" s="13"/>
      <c r="I220" s="13"/>
      <c r="J220" s="13"/>
      <c r="K220" s="12">
        <f t="shared" si="41"/>
        <v>133.30000000000001</v>
      </c>
    </row>
    <row r="221" spans="1:11">
      <c r="A221" s="88"/>
      <c r="B221" s="66"/>
      <c r="C221" s="66"/>
      <c r="D221" s="43" t="s">
        <v>18</v>
      </c>
      <c r="E221" s="13">
        <v>0</v>
      </c>
      <c r="F221" s="14">
        <v>0</v>
      </c>
      <c r="G221" s="51">
        <v>1.4</v>
      </c>
      <c r="H221" s="13"/>
      <c r="I221" s="13"/>
      <c r="J221" s="13"/>
      <c r="K221" s="12">
        <f t="shared" si="41"/>
        <v>1.4</v>
      </c>
    </row>
    <row r="222" spans="1:11" ht="30">
      <c r="A222" s="88"/>
      <c r="B222" s="66"/>
      <c r="C222" s="66"/>
      <c r="D222" s="43" t="s">
        <v>19</v>
      </c>
      <c r="E222" s="13">
        <v>0</v>
      </c>
      <c r="F222" s="13"/>
      <c r="G222" s="51">
        <v>0</v>
      </c>
      <c r="H222" s="13">
        <v>0</v>
      </c>
      <c r="I222" s="13">
        <v>0</v>
      </c>
      <c r="J222" s="13">
        <v>0</v>
      </c>
      <c r="K222" s="12">
        <f t="shared" si="41"/>
        <v>0</v>
      </c>
    </row>
    <row r="223" spans="1:11" ht="180.75" customHeight="1">
      <c r="A223" s="89"/>
      <c r="B223" s="67"/>
      <c r="C223" s="67"/>
      <c r="D223" s="43" t="s">
        <v>28</v>
      </c>
      <c r="E223" s="14">
        <v>0</v>
      </c>
      <c r="F223" s="14"/>
      <c r="G223" s="52">
        <v>0</v>
      </c>
      <c r="H223" s="14">
        <v>0</v>
      </c>
      <c r="I223" s="14">
        <v>0</v>
      </c>
      <c r="J223" s="14">
        <v>0</v>
      </c>
      <c r="K223" s="12">
        <f t="shared" si="41"/>
        <v>0</v>
      </c>
    </row>
    <row r="224" spans="1:11">
      <c r="A224" s="87" t="s">
        <v>144</v>
      </c>
      <c r="B224" s="65" t="s">
        <v>64</v>
      </c>
      <c r="C224" s="65" t="s">
        <v>136</v>
      </c>
      <c r="D224" s="47" t="s">
        <v>6</v>
      </c>
      <c r="E224" s="13">
        <f>E225+E226+E227</f>
        <v>0</v>
      </c>
      <c r="F224" s="13">
        <f>F226+F227</f>
        <v>0</v>
      </c>
      <c r="G224" s="51">
        <f>G226+G227</f>
        <v>141.4</v>
      </c>
      <c r="H224" s="13">
        <v>0</v>
      </c>
      <c r="I224" s="13">
        <v>0</v>
      </c>
      <c r="J224" s="13">
        <v>0</v>
      </c>
      <c r="K224" s="12">
        <f t="shared" ref="K224:K287" si="42">SUM(E224:J224)</f>
        <v>141.4</v>
      </c>
    </row>
    <row r="225" spans="1:11" ht="18.75" customHeight="1">
      <c r="A225" s="88"/>
      <c r="B225" s="66"/>
      <c r="C225" s="66"/>
      <c r="D225" s="43" t="s">
        <v>16</v>
      </c>
      <c r="E225" s="13">
        <v>0</v>
      </c>
      <c r="F225" s="14">
        <v>0</v>
      </c>
      <c r="G225" s="51"/>
      <c r="H225" s="13"/>
      <c r="I225" s="13"/>
      <c r="J225" s="13"/>
      <c r="K225" s="12">
        <f t="shared" si="42"/>
        <v>0</v>
      </c>
    </row>
    <row r="226" spans="1:11" ht="22.5" customHeight="1">
      <c r="A226" s="88"/>
      <c r="B226" s="66"/>
      <c r="C226" s="66"/>
      <c r="D226" s="43" t="s">
        <v>17</v>
      </c>
      <c r="E226" s="13">
        <v>0</v>
      </c>
      <c r="F226" s="14">
        <v>0</v>
      </c>
      <c r="G226" s="51">
        <v>139.9</v>
      </c>
      <c r="H226" s="13"/>
      <c r="I226" s="13"/>
      <c r="J226" s="13"/>
      <c r="K226" s="12">
        <f t="shared" si="42"/>
        <v>139.9</v>
      </c>
    </row>
    <row r="227" spans="1:11" ht="15.75" customHeight="1">
      <c r="A227" s="88"/>
      <c r="B227" s="66"/>
      <c r="C227" s="66"/>
      <c r="D227" s="43" t="s">
        <v>18</v>
      </c>
      <c r="E227" s="13">
        <v>0</v>
      </c>
      <c r="F227" s="14">
        <v>0</v>
      </c>
      <c r="G227" s="51">
        <v>1.5</v>
      </c>
      <c r="H227" s="13"/>
      <c r="I227" s="13"/>
      <c r="J227" s="13"/>
      <c r="K227" s="12">
        <f t="shared" si="42"/>
        <v>1.5</v>
      </c>
    </row>
    <row r="228" spans="1:11" ht="15.75" customHeight="1">
      <c r="A228" s="88"/>
      <c r="B228" s="66"/>
      <c r="C228" s="66"/>
      <c r="D228" s="43" t="s">
        <v>19</v>
      </c>
      <c r="E228" s="13">
        <v>0</v>
      </c>
      <c r="F228" s="13">
        <v>0</v>
      </c>
      <c r="G228" s="51">
        <v>0</v>
      </c>
      <c r="H228" s="13">
        <v>0</v>
      </c>
      <c r="I228" s="13">
        <v>0</v>
      </c>
      <c r="J228" s="13">
        <v>0</v>
      </c>
      <c r="K228" s="12">
        <f t="shared" si="42"/>
        <v>0</v>
      </c>
    </row>
    <row r="229" spans="1:11" ht="178.5" customHeight="1">
      <c r="A229" s="89"/>
      <c r="B229" s="67"/>
      <c r="C229" s="67"/>
      <c r="D229" s="43" t="s">
        <v>28</v>
      </c>
      <c r="E229" s="14">
        <v>0</v>
      </c>
      <c r="F229" s="14">
        <v>0</v>
      </c>
      <c r="G229" s="52">
        <v>0</v>
      </c>
      <c r="H229" s="14">
        <v>0</v>
      </c>
      <c r="I229" s="14">
        <v>0</v>
      </c>
      <c r="J229" s="14">
        <v>0</v>
      </c>
      <c r="K229" s="12">
        <f t="shared" si="42"/>
        <v>0</v>
      </c>
    </row>
    <row r="230" spans="1:11" ht="15.75" customHeight="1">
      <c r="A230" s="87" t="s">
        <v>145</v>
      </c>
      <c r="B230" s="65" t="s">
        <v>64</v>
      </c>
      <c r="C230" s="65" t="s">
        <v>163</v>
      </c>
      <c r="D230" s="47" t="s">
        <v>6</v>
      </c>
      <c r="E230" s="13">
        <f>E231+E232+E233</f>
        <v>0</v>
      </c>
      <c r="F230" s="13">
        <f>F232+F233</f>
        <v>0</v>
      </c>
      <c r="G230" s="51">
        <f>G232+G233</f>
        <v>220</v>
      </c>
      <c r="H230" s="13">
        <v>0</v>
      </c>
      <c r="I230" s="13">
        <v>0</v>
      </c>
      <c r="J230" s="13">
        <v>0</v>
      </c>
      <c r="K230" s="12">
        <f t="shared" si="42"/>
        <v>220</v>
      </c>
    </row>
    <row r="231" spans="1:11" ht="20.25" customHeight="1">
      <c r="A231" s="88"/>
      <c r="B231" s="66"/>
      <c r="C231" s="66"/>
      <c r="D231" s="43" t="s">
        <v>16</v>
      </c>
      <c r="E231" s="13">
        <v>0</v>
      </c>
      <c r="F231" s="14">
        <v>0</v>
      </c>
      <c r="G231" s="51"/>
      <c r="H231" s="13"/>
      <c r="I231" s="13"/>
      <c r="J231" s="13"/>
      <c r="K231" s="12">
        <f t="shared" si="42"/>
        <v>0</v>
      </c>
    </row>
    <row r="232" spans="1:11" ht="19.5" customHeight="1">
      <c r="A232" s="88"/>
      <c r="B232" s="66"/>
      <c r="C232" s="66"/>
      <c r="D232" s="43" t="s">
        <v>17</v>
      </c>
      <c r="E232" s="13">
        <v>0</v>
      </c>
      <c r="F232" s="14">
        <v>0</v>
      </c>
      <c r="G232" s="51">
        <v>217.8</v>
      </c>
      <c r="H232" s="13"/>
      <c r="I232" s="13"/>
      <c r="J232" s="13"/>
      <c r="K232" s="12">
        <f t="shared" si="42"/>
        <v>217.8</v>
      </c>
    </row>
    <row r="233" spans="1:11" ht="18.75" customHeight="1">
      <c r="A233" s="88"/>
      <c r="B233" s="66"/>
      <c r="C233" s="66"/>
      <c r="D233" s="43" t="s">
        <v>18</v>
      </c>
      <c r="E233" s="13">
        <v>0</v>
      </c>
      <c r="F233" s="14">
        <v>0</v>
      </c>
      <c r="G233" s="51">
        <v>2.2000000000000002</v>
      </c>
      <c r="H233" s="13"/>
      <c r="I233" s="13"/>
      <c r="J233" s="13"/>
      <c r="K233" s="12">
        <f t="shared" si="42"/>
        <v>2.2000000000000002</v>
      </c>
    </row>
    <row r="234" spans="1:11" ht="36.75" customHeight="1">
      <c r="A234" s="88"/>
      <c r="B234" s="66"/>
      <c r="C234" s="66"/>
      <c r="D234" s="43" t="s">
        <v>19</v>
      </c>
      <c r="E234" s="13">
        <v>0</v>
      </c>
      <c r="F234" s="13">
        <v>0</v>
      </c>
      <c r="G234" s="51">
        <v>0</v>
      </c>
      <c r="H234" s="13">
        <v>0</v>
      </c>
      <c r="I234" s="13">
        <v>0</v>
      </c>
      <c r="J234" s="13">
        <v>0</v>
      </c>
      <c r="K234" s="12">
        <f t="shared" si="42"/>
        <v>0</v>
      </c>
    </row>
    <row r="235" spans="1:11" ht="188.25" customHeight="1">
      <c r="A235" s="89"/>
      <c r="B235" s="67"/>
      <c r="C235" s="67"/>
      <c r="D235" s="43" t="s">
        <v>28</v>
      </c>
      <c r="E235" s="14">
        <v>0</v>
      </c>
      <c r="F235" s="14">
        <v>0</v>
      </c>
      <c r="G235" s="52">
        <v>0</v>
      </c>
      <c r="H235" s="14">
        <v>0</v>
      </c>
      <c r="I235" s="14">
        <v>0</v>
      </c>
      <c r="J235" s="14">
        <v>0</v>
      </c>
      <c r="K235" s="12">
        <f t="shared" si="42"/>
        <v>0</v>
      </c>
    </row>
    <row r="236" spans="1:11" ht="14.25" customHeight="1">
      <c r="A236" s="87" t="s">
        <v>146</v>
      </c>
      <c r="B236" s="65" t="s">
        <v>64</v>
      </c>
      <c r="C236" s="65" t="s">
        <v>164</v>
      </c>
      <c r="D236" s="47" t="s">
        <v>6</v>
      </c>
      <c r="E236" s="13">
        <f>E237+E238+E239</f>
        <v>0</v>
      </c>
      <c r="F236" s="13">
        <f>F238+F239</f>
        <v>0</v>
      </c>
      <c r="G236" s="51">
        <f>G238+G239</f>
        <v>149.9</v>
      </c>
      <c r="H236" s="13">
        <v>0</v>
      </c>
      <c r="I236" s="13">
        <v>0</v>
      </c>
      <c r="J236" s="13">
        <v>0</v>
      </c>
      <c r="K236" s="12">
        <f t="shared" si="42"/>
        <v>149.9</v>
      </c>
    </row>
    <row r="237" spans="1:11" ht="21.75" customHeight="1">
      <c r="A237" s="88"/>
      <c r="B237" s="66"/>
      <c r="C237" s="66"/>
      <c r="D237" s="43" t="s">
        <v>16</v>
      </c>
      <c r="E237" s="13">
        <v>0</v>
      </c>
      <c r="F237" s="14">
        <v>0</v>
      </c>
      <c r="G237" s="51"/>
      <c r="H237" s="13"/>
      <c r="I237" s="13"/>
      <c r="J237" s="13"/>
      <c r="K237" s="12">
        <f t="shared" si="42"/>
        <v>0</v>
      </c>
    </row>
    <row r="238" spans="1:11" ht="17.25" customHeight="1">
      <c r="A238" s="88"/>
      <c r="B238" s="66"/>
      <c r="C238" s="66"/>
      <c r="D238" s="43" t="s">
        <v>17</v>
      </c>
      <c r="E238" s="13">
        <v>0</v>
      </c>
      <c r="F238" s="14">
        <v>0</v>
      </c>
      <c r="G238" s="51">
        <v>148.4</v>
      </c>
      <c r="H238" s="13"/>
      <c r="I238" s="13"/>
      <c r="J238" s="13"/>
      <c r="K238" s="12">
        <f t="shared" si="42"/>
        <v>148.4</v>
      </c>
    </row>
    <row r="239" spans="1:11" ht="20.25" customHeight="1">
      <c r="A239" s="88"/>
      <c r="B239" s="66"/>
      <c r="C239" s="66"/>
      <c r="D239" s="43" t="s">
        <v>18</v>
      </c>
      <c r="E239" s="13">
        <v>0</v>
      </c>
      <c r="F239" s="14">
        <v>0</v>
      </c>
      <c r="G239" s="51">
        <v>1.5</v>
      </c>
      <c r="H239" s="13"/>
      <c r="I239" s="13"/>
      <c r="J239" s="13"/>
      <c r="K239" s="12">
        <f t="shared" si="42"/>
        <v>1.5</v>
      </c>
    </row>
    <row r="240" spans="1:11" ht="40.5" customHeight="1">
      <c r="A240" s="88"/>
      <c r="B240" s="66"/>
      <c r="C240" s="66"/>
      <c r="D240" s="43" t="s">
        <v>19</v>
      </c>
      <c r="E240" s="13">
        <v>0</v>
      </c>
      <c r="F240" s="13">
        <v>0</v>
      </c>
      <c r="G240" s="51">
        <v>0</v>
      </c>
      <c r="H240" s="13">
        <v>0</v>
      </c>
      <c r="I240" s="13">
        <v>0</v>
      </c>
      <c r="J240" s="13">
        <v>0</v>
      </c>
      <c r="K240" s="12">
        <f t="shared" si="42"/>
        <v>0</v>
      </c>
    </row>
    <row r="241" spans="1:11" ht="189.75" customHeight="1">
      <c r="A241" s="89"/>
      <c r="B241" s="67"/>
      <c r="C241" s="67"/>
      <c r="D241" s="43" t="s">
        <v>28</v>
      </c>
      <c r="E241" s="14">
        <v>0</v>
      </c>
      <c r="F241" s="14">
        <v>0</v>
      </c>
      <c r="G241" s="52">
        <v>0</v>
      </c>
      <c r="H241" s="14">
        <v>0</v>
      </c>
      <c r="I241" s="14">
        <v>0</v>
      </c>
      <c r="J241" s="14">
        <v>0</v>
      </c>
      <c r="K241" s="12">
        <f t="shared" si="42"/>
        <v>0</v>
      </c>
    </row>
    <row r="242" spans="1:11" ht="13.5" customHeight="1">
      <c r="A242" s="87" t="s">
        <v>147</v>
      </c>
      <c r="B242" s="65" t="s">
        <v>64</v>
      </c>
      <c r="C242" s="65" t="s">
        <v>166</v>
      </c>
      <c r="D242" s="47" t="s">
        <v>6</v>
      </c>
      <c r="E242" s="13">
        <f>E243+E244+E245</f>
        <v>0</v>
      </c>
      <c r="F242" s="13">
        <f>F244+F245</f>
        <v>0</v>
      </c>
      <c r="G242" s="51">
        <f>G244+G245</f>
        <v>266.89999999999998</v>
      </c>
      <c r="H242" s="13">
        <v>0</v>
      </c>
      <c r="I242" s="13">
        <v>0</v>
      </c>
      <c r="J242" s="13">
        <v>0</v>
      </c>
      <c r="K242" s="12">
        <f t="shared" si="42"/>
        <v>266.89999999999998</v>
      </c>
    </row>
    <row r="243" spans="1:11" ht="18.75" customHeight="1">
      <c r="A243" s="88"/>
      <c r="B243" s="66"/>
      <c r="C243" s="66"/>
      <c r="D243" s="43" t="s">
        <v>16</v>
      </c>
      <c r="E243" s="13">
        <v>0</v>
      </c>
      <c r="F243" s="14">
        <v>0</v>
      </c>
      <c r="G243" s="51"/>
      <c r="H243" s="13"/>
      <c r="I243" s="13"/>
      <c r="J243" s="13"/>
      <c r="K243" s="12">
        <f t="shared" si="42"/>
        <v>0</v>
      </c>
    </row>
    <row r="244" spans="1:11" ht="15" customHeight="1">
      <c r="A244" s="88"/>
      <c r="B244" s="66"/>
      <c r="C244" s="66"/>
      <c r="D244" s="43" t="s">
        <v>17</v>
      </c>
      <c r="E244" s="13">
        <v>0</v>
      </c>
      <c r="F244" s="14">
        <v>0</v>
      </c>
      <c r="G244" s="51">
        <v>264.2</v>
      </c>
      <c r="H244" s="13"/>
      <c r="I244" s="13"/>
      <c r="J244" s="13"/>
      <c r="K244" s="12">
        <f t="shared" si="42"/>
        <v>264.2</v>
      </c>
    </row>
    <row r="245" spans="1:11" ht="15" customHeight="1">
      <c r="A245" s="88"/>
      <c r="B245" s="66"/>
      <c r="C245" s="66"/>
      <c r="D245" s="43" t="s">
        <v>18</v>
      </c>
      <c r="E245" s="13">
        <v>0</v>
      </c>
      <c r="F245" s="14">
        <v>0</v>
      </c>
      <c r="G245" s="51">
        <v>2.7</v>
      </c>
      <c r="H245" s="13"/>
      <c r="I245" s="13"/>
      <c r="J245" s="13"/>
      <c r="K245" s="12">
        <f t="shared" si="42"/>
        <v>2.7</v>
      </c>
    </row>
    <row r="246" spans="1:11" ht="30">
      <c r="A246" s="88"/>
      <c r="B246" s="66"/>
      <c r="C246" s="66"/>
      <c r="D246" s="43" t="s">
        <v>19</v>
      </c>
      <c r="E246" s="13">
        <v>0</v>
      </c>
      <c r="F246" s="13">
        <v>0</v>
      </c>
      <c r="G246" s="51">
        <v>0</v>
      </c>
      <c r="H246" s="13">
        <v>0</v>
      </c>
      <c r="I246" s="13">
        <v>0</v>
      </c>
      <c r="J246" s="13">
        <v>0</v>
      </c>
      <c r="K246" s="12">
        <f t="shared" si="42"/>
        <v>0</v>
      </c>
    </row>
    <row r="247" spans="1:11" ht="204.75" customHeight="1">
      <c r="A247" s="89"/>
      <c r="B247" s="67"/>
      <c r="C247" s="67"/>
      <c r="D247" s="43" t="s">
        <v>28</v>
      </c>
      <c r="E247" s="14">
        <v>0</v>
      </c>
      <c r="F247" s="14">
        <v>0</v>
      </c>
      <c r="G247" s="52">
        <v>0</v>
      </c>
      <c r="H247" s="14">
        <v>0</v>
      </c>
      <c r="I247" s="14">
        <v>0</v>
      </c>
      <c r="J247" s="14">
        <v>0</v>
      </c>
      <c r="K247" s="12">
        <f t="shared" si="42"/>
        <v>0</v>
      </c>
    </row>
    <row r="248" spans="1:11">
      <c r="A248" s="87" t="s">
        <v>148</v>
      </c>
      <c r="B248" s="65" t="s">
        <v>64</v>
      </c>
      <c r="C248" s="65" t="s">
        <v>165</v>
      </c>
      <c r="D248" s="47" t="s">
        <v>6</v>
      </c>
      <c r="E248" s="13">
        <f>E249+E250+E251</f>
        <v>0</v>
      </c>
      <c r="F248" s="13">
        <f>F250+F251</f>
        <v>0</v>
      </c>
      <c r="G248" s="51">
        <f>G250+G251</f>
        <v>337.09999999999997</v>
      </c>
      <c r="H248" s="13">
        <v>0</v>
      </c>
      <c r="I248" s="13">
        <v>0</v>
      </c>
      <c r="J248" s="13">
        <v>0</v>
      </c>
      <c r="K248" s="12">
        <f t="shared" si="42"/>
        <v>337.09999999999997</v>
      </c>
    </row>
    <row r="249" spans="1:11">
      <c r="A249" s="88"/>
      <c r="B249" s="66"/>
      <c r="C249" s="66"/>
      <c r="D249" s="43" t="s">
        <v>16</v>
      </c>
      <c r="E249" s="13">
        <v>0</v>
      </c>
      <c r="F249" s="14">
        <v>0</v>
      </c>
      <c r="G249" s="51"/>
      <c r="H249" s="13"/>
      <c r="I249" s="13"/>
      <c r="J249" s="13"/>
      <c r="K249" s="12">
        <f t="shared" si="42"/>
        <v>0</v>
      </c>
    </row>
    <row r="250" spans="1:11">
      <c r="A250" s="88"/>
      <c r="B250" s="66"/>
      <c r="C250" s="66"/>
      <c r="D250" s="43" t="s">
        <v>17</v>
      </c>
      <c r="E250" s="13">
        <v>0</v>
      </c>
      <c r="F250" s="14">
        <v>0</v>
      </c>
      <c r="G250" s="51">
        <v>333.7</v>
      </c>
      <c r="H250" s="13"/>
      <c r="I250" s="13"/>
      <c r="J250" s="13"/>
      <c r="K250" s="12">
        <f t="shared" si="42"/>
        <v>333.7</v>
      </c>
    </row>
    <row r="251" spans="1:11">
      <c r="A251" s="88"/>
      <c r="B251" s="66"/>
      <c r="C251" s="66"/>
      <c r="D251" s="43" t="s">
        <v>18</v>
      </c>
      <c r="E251" s="13">
        <v>0</v>
      </c>
      <c r="F251" s="14">
        <v>0</v>
      </c>
      <c r="G251" s="51">
        <v>3.4</v>
      </c>
      <c r="H251" s="13"/>
      <c r="I251" s="13"/>
      <c r="J251" s="13"/>
      <c r="K251" s="12">
        <f t="shared" si="42"/>
        <v>3.4</v>
      </c>
    </row>
    <row r="252" spans="1:11" ht="30">
      <c r="A252" s="88"/>
      <c r="B252" s="66"/>
      <c r="C252" s="66"/>
      <c r="D252" s="43" t="s">
        <v>19</v>
      </c>
      <c r="E252" s="13">
        <v>0</v>
      </c>
      <c r="F252" s="13">
        <v>0</v>
      </c>
      <c r="G252" s="51">
        <v>0</v>
      </c>
      <c r="H252" s="13">
        <v>0</v>
      </c>
      <c r="I252" s="13">
        <v>0</v>
      </c>
      <c r="J252" s="13">
        <v>0</v>
      </c>
      <c r="K252" s="12">
        <f t="shared" si="42"/>
        <v>0</v>
      </c>
    </row>
    <row r="253" spans="1:11" ht="210.75" customHeight="1">
      <c r="A253" s="89"/>
      <c r="B253" s="67"/>
      <c r="C253" s="67"/>
      <c r="D253" s="43" t="s">
        <v>28</v>
      </c>
      <c r="E253" s="14">
        <v>0</v>
      </c>
      <c r="F253" s="14">
        <v>0</v>
      </c>
      <c r="G253" s="52">
        <v>0</v>
      </c>
      <c r="H253" s="14">
        <v>0</v>
      </c>
      <c r="I253" s="14">
        <v>0</v>
      </c>
      <c r="J253" s="14">
        <v>0</v>
      </c>
      <c r="K253" s="12">
        <f t="shared" si="42"/>
        <v>0</v>
      </c>
    </row>
    <row r="254" spans="1:11" ht="15" customHeight="1">
      <c r="A254" s="87" t="s">
        <v>149</v>
      </c>
      <c r="B254" s="65" t="s">
        <v>64</v>
      </c>
      <c r="C254" s="65" t="s">
        <v>167</v>
      </c>
      <c r="D254" s="47" t="s">
        <v>6</v>
      </c>
      <c r="E254" s="13">
        <f>E255+E256+E257</f>
        <v>0</v>
      </c>
      <c r="F254" s="13">
        <f>F256+F257</f>
        <v>0</v>
      </c>
      <c r="G254" s="51">
        <f>G256+G257</f>
        <v>382.09999999999997</v>
      </c>
      <c r="H254" s="13">
        <v>0</v>
      </c>
      <c r="I254" s="13">
        <v>0</v>
      </c>
      <c r="J254" s="13">
        <v>0</v>
      </c>
      <c r="K254" s="12">
        <f t="shared" si="42"/>
        <v>382.09999999999997</v>
      </c>
    </row>
    <row r="255" spans="1:11">
      <c r="A255" s="88"/>
      <c r="B255" s="66"/>
      <c r="C255" s="66"/>
      <c r="D255" s="43" t="s">
        <v>16</v>
      </c>
      <c r="E255" s="13">
        <v>0</v>
      </c>
      <c r="F255" s="14">
        <v>0</v>
      </c>
      <c r="G255" s="51"/>
      <c r="H255" s="13"/>
      <c r="I255" s="13"/>
      <c r="J255" s="13"/>
      <c r="K255" s="12">
        <f t="shared" si="42"/>
        <v>0</v>
      </c>
    </row>
    <row r="256" spans="1:11">
      <c r="A256" s="88"/>
      <c r="B256" s="66"/>
      <c r="C256" s="66"/>
      <c r="D256" s="43" t="s">
        <v>17</v>
      </c>
      <c r="E256" s="13">
        <v>0</v>
      </c>
      <c r="F256" s="14">
        <v>0</v>
      </c>
      <c r="G256" s="51">
        <v>378.2</v>
      </c>
      <c r="H256" s="13"/>
      <c r="I256" s="13"/>
      <c r="J256" s="13"/>
      <c r="K256" s="12">
        <f t="shared" si="42"/>
        <v>378.2</v>
      </c>
    </row>
    <row r="257" spans="1:11">
      <c r="A257" s="88"/>
      <c r="B257" s="66"/>
      <c r="C257" s="66"/>
      <c r="D257" s="43" t="s">
        <v>18</v>
      </c>
      <c r="E257" s="13">
        <v>0</v>
      </c>
      <c r="F257" s="14">
        <v>0</v>
      </c>
      <c r="G257" s="51">
        <v>3.9</v>
      </c>
      <c r="H257" s="13"/>
      <c r="I257" s="13"/>
      <c r="J257" s="13"/>
      <c r="K257" s="12">
        <f t="shared" si="42"/>
        <v>3.9</v>
      </c>
    </row>
    <row r="258" spans="1:11" ht="30">
      <c r="A258" s="88"/>
      <c r="B258" s="66"/>
      <c r="C258" s="66"/>
      <c r="D258" s="43" t="s">
        <v>19</v>
      </c>
      <c r="E258" s="13">
        <v>0</v>
      </c>
      <c r="F258" s="13">
        <v>0</v>
      </c>
      <c r="G258" s="51">
        <v>0</v>
      </c>
      <c r="H258" s="13">
        <v>0</v>
      </c>
      <c r="I258" s="13">
        <v>0</v>
      </c>
      <c r="J258" s="13">
        <v>0</v>
      </c>
      <c r="K258" s="12">
        <f t="shared" si="42"/>
        <v>0</v>
      </c>
    </row>
    <row r="259" spans="1:11" ht="195.75" customHeight="1">
      <c r="A259" s="89"/>
      <c r="B259" s="67"/>
      <c r="C259" s="67"/>
      <c r="D259" s="43" t="s">
        <v>28</v>
      </c>
      <c r="E259" s="14">
        <v>0</v>
      </c>
      <c r="F259" s="14">
        <v>0</v>
      </c>
      <c r="G259" s="52">
        <v>0</v>
      </c>
      <c r="H259" s="14">
        <v>0</v>
      </c>
      <c r="I259" s="14">
        <v>0</v>
      </c>
      <c r="J259" s="14">
        <v>0</v>
      </c>
      <c r="K259" s="12">
        <f t="shared" si="42"/>
        <v>0</v>
      </c>
    </row>
    <row r="260" spans="1:11">
      <c r="A260" s="87" t="s">
        <v>150</v>
      </c>
      <c r="B260" s="65" t="s">
        <v>64</v>
      </c>
      <c r="C260" s="65" t="s">
        <v>168</v>
      </c>
      <c r="D260" s="47" t="s">
        <v>6</v>
      </c>
      <c r="E260" s="13">
        <f>E261+E262+E263</f>
        <v>0</v>
      </c>
      <c r="F260" s="13">
        <f>F262+F263</f>
        <v>0</v>
      </c>
      <c r="G260" s="51">
        <f>G262+G263</f>
        <v>211.79999999999998</v>
      </c>
      <c r="H260" s="13">
        <v>0</v>
      </c>
      <c r="I260" s="13">
        <v>0</v>
      </c>
      <c r="J260" s="13">
        <v>0</v>
      </c>
      <c r="K260" s="12">
        <f t="shared" si="42"/>
        <v>211.79999999999998</v>
      </c>
    </row>
    <row r="261" spans="1:11">
      <c r="A261" s="88"/>
      <c r="B261" s="66"/>
      <c r="C261" s="66"/>
      <c r="D261" s="43" t="s">
        <v>16</v>
      </c>
      <c r="E261" s="13">
        <v>0</v>
      </c>
      <c r="F261" s="14">
        <v>0</v>
      </c>
      <c r="G261" s="51"/>
      <c r="H261" s="13"/>
      <c r="I261" s="13"/>
      <c r="J261" s="13"/>
      <c r="K261" s="12">
        <f t="shared" si="42"/>
        <v>0</v>
      </c>
    </row>
    <row r="262" spans="1:11">
      <c r="A262" s="88"/>
      <c r="B262" s="66"/>
      <c r="C262" s="66"/>
      <c r="D262" s="43" t="s">
        <v>17</v>
      </c>
      <c r="E262" s="13">
        <v>0</v>
      </c>
      <c r="F262" s="14">
        <v>0</v>
      </c>
      <c r="G262" s="51">
        <v>209.6</v>
      </c>
      <c r="H262" s="13"/>
      <c r="I262" s="13"/>
      <c r="J262" s="13"/>
      <c r="K262" s="12">
        <f t="shared" si="42"/>
        <v>209.6</v>
      </c>
    </row>
    <row r="263" spans="1:11">
      <c r="A263" s="88"/>
      <c r="B263" s="66"/>
      <c r="C263" s="66"/>
      <c r="D263" s="43" t="s">
        <v>18</v>
      </c>
      <c r="E263" s="13">
        <v>0</v>
      </c>
      <c r="F263" s="14">
        <v>0</v>
      </c>
      <c r="G263" s="51">
        <v>2.2000000000000002</v>
      </c>
      <c r="H263" s="13"/>
      <c r="I263" s="13"/>
      <c r="J263" s="13"/>
      <c r="K263" s="12">
        <f t="shared" si="42"/>
        <v>2.2000000000000002</v>
      </c>
    </row>
    <row r="264" spans="1:11" ht="30">
      <c r="A264" s="88"/>
      <c r="B264" s="66"/>
      <c r="C264" s="66"/>
      <c r="D264" s="43" t="s">
        <v>19</v>
      </c>
      <c r="E264" s="13">
        <v>0</v>
      </c>
      <c r="F264" s="13">
        <v>0</v>
      </c>
      <c r="G264" s="51">
        <v>0</v>
      </c>
      <c r="H264" s="13">
        <v>0</v>
      </c>
      <c r="I264" s="13">
        <v>0</v>
      </c>
      <c r="J264" s="13">
        <v>0</v>
      </c>
      <c r="K264" s="12">
        <f t="shared" si="42"/>
        <v>0</v>
      </c>
    </row>
    <row r="265" spans="1:11" ht="197.25" customHeight="1">
      <c r="A265" s="89"/>
      <c r="B265" s="67"/>
      <c r="C265" s="67"/>
      <c r="D265" s="43" t="s">
        <v>28</v>
      </c>
      <c r="E265" s="14">
        <v>0</v>
      </c>
      <c r="F265" s="14">
        <v>0</v>
      </c>
      <c r="G265" s="52">
        <v>0</v>
      </c>
      <c r="H265" s="14">
        <v>0</v>
      </c>
      <c r="I265" s="14">
        <v>0</v>
      </c>
      <c r="J265" s="14">
        <v>0</v>
      </c>
      <c r="K265" s="12">
        <f t="shared" si="42"/>
        <v>0</v>
      </c>
    </row>
    <row r="266" spans="1:11" ht="15" customHeight="1">
      <c r="A266" s="87" t="s">
        <v>157</v>
      </c>
      <c r="B266" s="65" t="s">
        <v>64</v>
      </c>
      <c r="C266" s="65" t="s">
        <v>169</v>
      </c>
      <c r="D266" s="47" t="s">
        <v>6</v>
      </c>
      <c r="E266" s="13">
        <f>E267+E268+E269</f>
        <v>0</v>
      </c>
      <c r="F266" s="13">
        <f>F268+F269</f>
        <v>0</v>
      </c>
      <c r="G266" s="51">
        <f>G268+G269</f>
        <v>307.8</v>
      </c>
      <c r="H266" s="13">
        <v>0</v>
      </c>
      <c r="I266" s="13">
        <v>0</v>
      </c>
      <c r="J266" s="13">
        <v>0</v>
      </c>
      <c r="K266" s="12">
        <f t="shared" si="42"/>
        <v>307.8</v>
      </c>
    </row>
    <row r="267" spans="1:11">
      <c r="A267" s="88"/>
      <c r="B267" s="66"/>
      <c r="C267" s="66"/>
      <c r="D267" s="43" t="s">
        <v>16</v>
      </c>
      <c r="E267" s="13">
        <v>0</v>
      </c>
      <c r="F267" s="14">
        <v>0</v>
      </c>
      <c r="G267" s="51"/>
      <c r="H267" s="13"/>
      <c r="I267" s="13"/>
      <c r="J267" s="13"/>
      <c r="K267" s="12">
        <f t="shared" si="42"/>
        <v>0</v>
      </c>
    </row>
    <row r="268" spans="1:11">
      <c r="A268" s="88"/>
      <c r="B268" s="66"/>
      <c r="C268" s="66"/>
      <c r="D268" s="43" t="s">
        <v>17</v>
      </c>
      <c r="E268" s="13">
        <v>0</v>
      </c>
      <c r="F268" s="14">
        <v>0</v>
      </c>
      <c r="G268" s="51">
        <v>304.7</v>
      </c>
      <c r="H268" s="13"/>
      <c r="I268" s="13"/>
      <c r="J268" s="13"/>
      <c r="K268" s="12">
        <f t="shared" si="42"/>
        <v>304.7</v>
      </c>
    </row>
    <row r="269" spans="1:11">
      <c r="A269" s="88"/>
      <c r="B269" s="66"/>
      <c r="C269" s="66"/>
      <c r="D269" s="43" t="s">
        <v>18</v>
      </c>
      <c r="E269" s="13">
        <v>0</v>
      </c>
      <c r="F269" s="14">
        <v>0</v>
      </c>
      <c r="G269" s="51">
        <v>3.1</v>
      </c>
      <c r="H269" s="13"/>
      <c r="I269" s="13"/>
      <c r="J269" s="13"/>
      <c r="K269" s="12">
        <f t="shared" si="42"/>
        <v>3.1</v>
      </c>
    </row>
    <row r="270" spans="1:11" ht="30">
      <c r="A270" s="88"/>
      <c r="B270" s="66"/>
      <c r="C270" s="66"/>
      <c r="D270" s="43" t="s">
        <v>19</v>
      </c>
      <c r="E270" s="13">
        <v>0</v>
      </c>
      <c r="F270" s="13">
        <v>0</v>
      </c>
      <c r="G270" s="51">
        <v>0</v>
      </c>
      <c r="H270" s="13">
        <v>0</v>
      </c>
      <c r="I270" s="13">
        <v>0</v>
      </c>
      <c r="J270" s="13">
        <v>0</v>
      </c>
      <c r="K270" s="12">
        <f t="shared" si="42"/>
        <v>0</v>
      </c>
    </row>
    <row r="271" spans="1:11" ht="192.75" customHeight="1">
      <c r="A271" s="89"/>
      <c r="B271" s="67"/>
      <c r="C271" s="67"/>
      <c r="D271" s="43" t="s">
        <v>28</v>
      </c>
      <c r="E271" s="14">
        <v>0</v>
      </c>
      <c r="F271" s="14">
        <v>0</v>
      </c>
      <c r="G271" s="52">
        <v>0</v>
      </c>
      <c r="H271" s="14">
        <v>0</v>
      </c>
      <c r="I271" s="14">
        <v>0</v>
      </c>
      <c r="J271" s="14">
        <v>0</v>
      </c>
      <c r="K271" s="12">
        <f t="shared" si="42"/>
        <v>0</v>
      </c>
    </row>
    <row r="272" spans="1:11" ht="15" customHeight="1">
      <c r="A272" s="87" t="s">
        <v>151</v>
      </c>
      <c r="B272" s="65" t="s">
        <v>64</v>
      </c>
      <c r="C272" s="65" t="s">
        <v>170</v>
      </c>
      <c r="D272" s="47" t="s">
        <v>6</v>
      </c>
      <c r="E272" s="13">
        <f>E273+E274+E275</f>
        <v>0</v>
      </c>
      <c r="F272" s="13">
        <f>F274+F275</f>
        <v>0</v>
      </c>
      <c r="G272" s="51">
        <f>G274+G275</f>
        <v>142.1</v>
      </c>
      <c r="H272" s="13">
        <v>0</v>
      </c>
      <c r="I272" s="13">
        <v>0</v>
      </c>
      <c r="J272" s="13">
        <v>0</v>
      </c>
      <c r="K272" s="12">
        <f t="shared" si="42"/>
        <v>142.1</v>
      </c>
    </row>
    <row r="273" spans="1:11">
      <c r="A273" s="88"/>
      <c r="B273" s="66"/>
      <c r="C273" s="66"/>
      <c r="D273" s="43" t="s">
        <v>16</v>
      </c>
      <c r="E273" s="13">
        <v>0</v>
      </c>
      <c r="F273" s="14">
        <v>0</v>
      </c>
      <c r="G273" s="51"/>
      <c r="H273" s="13"/>
      <c r="I273" s="13"/>
      <c r="J273" s="13"/>
      <c r="K273" s="12">
        <f t="shared" si="42"/>
        <v>0</v>
      </c>
    </row>
    <row r="274" spans="1:11">
      <c r="A274" s="88"/>
      <c r="B274" s="66"/>
      <c r="C274" s="66"/>
      <c r="D274" s="43" t="s">
        <v>17</v>
      </c>
      <c r="E274" s="13">
        <v>0</v>
      </c>
      <c r="F274" s="14">
        <v>0</v>
      </c>
      <c r="G274" s="51">
        <v>140.6</v>
      </c>
      <c r="H274" s="13"/>
      <c r="I274" s="13"/>
      <c r="J274" s="13"/>
      <c r="K274" s="12">
        <f t="shared" si="42"/>
        <v>140.6</v>
      </c>
    </row>
    <row r="275" spans="1:11">
      <c r="A275" s="88"/>
      <c r="B275" s="66"/>
      <c r="C275" s="66"/>
      <c r="D275" s="43" t="s">
        <v>18</v>
      </c>
      <c r="E275" s="13">
        <v>0</v>
      </c>
      <c r="F275" s="14">
        <v>0</v>
      </c>
      <c r="G275" s="51">
        <v>1.5</v>
      </c>
      <c r="H275" s="13"/>
      <c r="I275" s="13"/>
      <c r="J275" s="13"/>
      <c r="K275" s="12">
        <f t="shared" si="42"/>
        <v>1.5</v>
      </c>
    </row>
    <row r="276" spans="1:11" ht="30">
      <c r="A276" s="88"/>
      <c r="B276" s="66"/>
      <c r="C276" s="66"/>
      <c r="D276" s="43" t="s">
        <v>19</v>
      </c>
      <c r="E276" s="13">
        <v>0</v>
      </c>
      <c r="F276" s="13">
        <v>0</v>
      </c>
      <c r="G276" s="51">
        <v>0</v>
      </c>
      <c r="H276" s="13">
        <v>0</v>
      </c>
      <c r="I276" s="13">
        <v>0</v>
      </c>
      <c r="J276" s="13">
        <v>0</v>
      </c>
      <c r="K276" s="12">
        <f t="shared" si="42"/>
        <v>0</v>
      </c>
    </row>
    <row r="277" spans="1:11" ht="191.25" customHeight="1">
      <c r="A277" s="89"/>
      <c r="B277" s="67"/>
      <c r="C277" s="67"/>
      <c r="D277" s="43" t="s">
        <v>28</v>
      </c>
      <c r="E277" s="14">
        <v>0</v>
      </c>
      <c r="F277" s="14">
        <v>0</v>
      </c>
      <c r="G277" s="52">
        <v>0</v>
      </c>
      <c r="H277" s="14">
        <v>0</v>
      </c>
      <c r="I277" s="14">
        <v>0</v>
      </c>
      <c r="J277" s="14">
        <v>0</v>
      </c>
      <c r="K277" s="12">
        <f t="shared" si="42"/>
        <v>0</v>
      </c>
    </row>
    <row r="278" spans="1:11">
      <c r="A278" s="87" t="s">
        <v>152</v>
      </c>
      <c r="B278" s="65" t="s">
        <v>64</v>
      </c>
      <c r="C278" s="65" t="s">
        <v>171</v>
      </c>
      <c r="D278" s="47" t="s">
        <v>6</v>
      </c>
      <c r="E278" s="13">
        <f>E279+E280+E281</f>
        <v>0</v>
      </c>
      <c r="F278" s="13">
        <f>F280+F281</f>
        <v>0</v>
      </c>
      <c r="G278" s="51">
        <f>G280+G281</f>
        <v>512.1</v>
      </c>
      <c r="H278" s="13">
        <v>0</v>
      </c>
      <c r="I278" s="13">
        <v>0</v>
      </c>
      <c r="J278" s="13">
        <v>0</v>
      </c>
      <c r="K278" s="12">
        <f t="shared" si="42"/>
        <v>512.1</v>
      </c>
    </row>
    <row r="279" spans="1:11">
      <c r="A279" s="88"/>
      <c r="B279" s="66"/>
      <c r="C279" s="66"/>
      <c r="D279" s="43" t="s">
        <v>16</v>
      </c>
      <c r="E279" s="13">
        <v>0</v>
      </c>
      <c r="F279" s="14">
        <v>0</v>
      </c>
      <c r="G279" s="51"/>
      <c r="H279" s="13"/>
      <c r="I279" s="13"/>
      <c r="J279" s="13"/>
      <c r="K279" s="12">
        <f t="shared" si="42"/>
        <v>0</v>
      </c>
    </row>
    <row r="280" spans="1:11">
      <c r="A280" s="88"/>
      <c r="B280" s="66"/>
      <c r="C280" s="66"/>
      <c r="D280" s="43" t="s">
        <v>17</v>
      </c>
      <c r="E280" s="13">
        <v>0</v>
      </c>
      <c r="F280" s="14">
        <v>0</v>
      </c>
      <c r="G280" s="51">
        <v>506.9</v>
      </c>
      <c r="H280" s="13"/>
      <c r="I280" s="13"/>
      <c r="J280" s="13"/>
      <c r="K280" s="12">
        <f t="shared" si="42"/>
        <v>506.9</v>
      </c>
    </row>
    <row r="281" spans="1:11">
      <c r="A281" s="88"/>
      <c r="B281" s="66"/>
      <c r="C281" s="66"/>
      <c r="D281" s="43" t="s">
        <v>18</v>
      </c>
      <c r="E281" s="13">
        <v>0</v>
      </c>
      <c r="F281" s="14">
        <v>0</v>
      </c>
      <c r="G281" s="51">
        <v>5.2</v>
      </c>
      <c r="H281" s="13"/>
      <c r="I281" s="13"/>
      <c r="J281" s="13"/>
      <c r="K281" s="12">
        <f t="shared" si="42"/>
        <v>5.2</v>
      </c>
    </row>
    <row r="282" spans="1:11" ht="30">
      <c r="A282" s="88"/>
      <c r="B282" s="66"/>
      <c r="C282" s="66"/>
      <c r="D282" s="43" t="s">
        <v>19</v>
      </c>
      <c r="E282" s="13">
        <v>0</v>
      </c>
      <c r="F282" s="13">
        <v>0</v>
      </c>
      <c r="G282" s="51">
        <v>0</v>
      </c>
      <c r="H282" s="13">
        <v>0</v>
      </c>
      <c r="I282" s="13">
        <v>0</v>
      </c>
      <c r="J282" s="13">
        <v>0</v>
      </c>
      <c r="K282" s="12">
        <f t="shared" si="42"/>
        <v>0</v>
      </c>
    </row>
    <row r="283" spans="1:11" ht="225" customHeight="1">
      <c r="A283" s="89"/>
      <c r="B283" s="67"/>
      <c r="C283" s="67"/>
      <c r="D283" s="43" t="s">
        <v>28</v>
      </c>
      <c r="E283" s="14">
        <v>0</v>
      </c>
      <c r="F283" s="14">
        <v>0</v>
      </c>
      <c r="G283" s="52">
        <v>0</v>
      </c>
      <c r="H283" s="14">
        <v>0</v>
      </c>
      <c r="I283" s="14">
        <v>0</v>
      </c>
      <c r="J283" s="14">
        <v>0</v>
      </c>
      <c r="K283" s="12">
        <f t="shared" si="42"/>
        <v>0</v>
      </c>
    </row>
    <row r="284" spans="1:11">
      <c r="A284" s="87" t="s">
        <v>154</v>
      </c>
      <c r="B284" s="65" t="s">
        <v>64</v>
      </c>
      <c r="C284" s="65" t="s">
        <v>172</v>
      </c>
      <c r="D284" s="47" t="s">
        <v>6</v>
      </c>
      <c r="E284" s="13">
        <f>E285+E286+E287</f>
        <v>0</v>
      </c>
      <c r="F284" s="13">
        <f>F286+F287</f>
        <v>0</v>
      </c>
      <c r="G284" s="51">
        <f>G286+G287</f>
        <v>180.10000000000002</v>
      </c>
      <c r="H284" s="13">
        <v>0</v>
      </c>
      <c r="I284" s="13">
        <v>0</v>
      </c>
      <c r="J284" s="13">
        <v>0</v>
      </c>
      <c r="K284" s="12">
        <f t="shared" si="42"/>
        <v>180.10000000000002</v>
      </c>
    </row>
    <row r="285" spans="1:11">
      <c r="A285" s="88"/>
      <c r="B285" s="66"/>
      <c r="C285" s="66"/>
      <c r="D285" s="43" t="s">
        <v>16</v>
      </c>
      <c r="E285" s="13">
        <v>0</v>
      </c>
      <c r="F285" s="14">
        <v>0</v>
      </c>
      <c r="G285" s="51"/>
      <c r="H285" s="13"/>
      <c r="I285" s="13"/>
      <c r="J285" s="13"/>
      <c r="K285" s="12">
        <f t="shared" si="42"/>
        <v>0</v>
      </c>
    </row>
    <row r="286" spans="1:11">
      <c r="A286" s="88"/>
      <c r="B286" s="66"/>
      <c r="C286" s="66"/>
      <c r="D286" s="43" t="s">
        <v>17</v>
      </c>
      <c r="E286" s="13">
        <v>0</v>
      </c>
      <c r="F286" s="14">
        <v>0</v>
      </c>
      <c r="G286" s="51">
        <v>178.3</v>
      </c>
      <c r="H286" s="13"/>
      <c r="I286" s="13"/>
      <c r="J286" s="13"/>
      <c r="K286" s="12">
        <f t="shared" si="42"/>
        <v>178.3</v>
      </c>
    </row>
    <row r="287" spans="1:11">
      <c r="A287" s="88"/>
      <c r="B287" s="66"/>
      <c r="C287" s="66"/>
      <c r="D287" s="43" t="s">
        <v>18</v>
      </c>
      <c r="E287" s="13">
        <v>0</v>
      </c>
      <c r="F287" s="14">
        <v>0</v>
      </c>
      <c r="G287" s="51">
        <v>1.8</v>
      </c>
      <c r="H287" s="13"/>
      <c r="I287" s="13"/>
      <c r="J287" s="13"/>
      <c r="K287" s="12">
        <f t="shared" si="42"/>
        <v>1.8</v>
      </c>
    </row>
    <row r="288" spans="1:11" ht="30">
      <c r="A288" s="88"/>
      <c r="B288" s="66"/>
      <c r="C288" s="66"/>
      <c r="D288" s="43" t="s">
        <v>19</v>
      </c>
      <c r="E288" s="13">
        <v>0</v>
      </c>
      <c r="F288" s="13">
        <v>0</v>
      </c>
      <c r="G288" s="51">
        <v>0</v>
      </c>
      <c r="H288" s="13">
        <v>0</v>
      </c>
      <c r="I288" s="13">
        <v>0</v>
      </c>
      <c r="J288" s="13">
        <v>0</v>
      </c>
      <c r="K288" s="12">
        <f t="shared" ref="K288:K289" si="43">SUM(E288:J288)</f>
        <v>0</v>
      </c>
    </row>
    <row r="289" spans="1:11" ht="193.5" customHeight="1">
      <c r="A289" s="89"/>
      <c r="B289" s="67"/>
      <c r="C289" s="67"/>
      <c r="D289" s="43" t="s">
        <v>28</v>
      </c>
      <c r="E289" s="14">
        <v>0</v>
      </c>
      <c r="F289" s="14">
        <v>0</v>
      </c>
      <c r="G289" s="52">
        <v>0</v>
      </c>
      <c r="H289" s="14">
        <v>0</v>
      </c>
      <c r="I289" s="14">
        <v>0</v>
      </c>
      <c r="J289" s="14">
        <v>0</v>
      </c>
      <c r="K289" s="12">
        <f t="shared" si="43"/>
        <v>0</v>
      </c>
    </row>
    <row r="290" spans="1:11" ht="15" customHeight="1">
      <c r="A290" s="87" t="s">
        <v>155</v>
      </c>
      <c r="B290" s="65" t="s">
        <v>64</v>
      </c>
      <c r="C290" s="65" t="s">
        <v>173</v>
      </c>
      <c r="D290" s="47" t="s">
        <v>6</v>
      </c>
      <c r="E290" s="13">
        <f>E291+E292+E293</f>
        <v>0</v>
      </c>
      <c r="F290" s="13">
        <f>F292+F293</f>
        <v>0</v>
      </c>
      <c r="G290" s="51">
        <f>G292+G293</f>
        <v>281.2</v>
      </c>
      <c r="H290" s="13">
        <v>0</v>
      </c>
      <c r="I290" s="13">
        <v>0</v>
      </c>
      <c r="J290" s="13">
        <v>0</v>
      </c>
      <c r="K290" s="12">
        <f t="shared" si="41"/>
        <v>281.2</v>
      </c>
    </row>
    <row r="291" spans="1:11">
      <c r="A291" s="88"/>
      <c r="B291" s="66"/>
      <c r="C291" s="66"/>
      <c r="D291" s="43" t="s">
        <v>16</v>
      </c>
      <c r="E291" s="13">
        <v>0</v>
      </c>
      <c r="F291" s="14">
        <v>0</v>
      </c>
      <c r="G291" s="51"/>
      <c r="H291" s="13"/>
      <c r="I291" s="13"/>
      <c r="J291" s="13"/>
      <c r="K291" s="12">
        <f t="shared" si="41"/>
        <v>0</v>
      </c>
    </row>
    <row r="292" spans="1:11">
      <c r="A292" s="88"/>
      <c r="B292" s="66"/>
      <c r="C292" s="66"/>
      <c r="D292" s="43" t="s">
        <v>17</v>
      </c>
      <c r="E292" s="13">
        <v>0</v>
      </c>
      <c r="F292" s="14">
        <v>0</v>
      </c>
      <c r="G292" s="51">
        <v>278.3</v>
      </c>
      <c r="H292" s="13"/>
      <c r="I292" s="13"/>
      <c r="J292" s="13"/>
      <c r="K292" s="12">
        <f t="shared" si="41"/>
        <v>278.3</v>
      </c>
    </row>
    <row r="293" spans="1:11">
      <c r="A293" s="88"/>
      <c r="B293" s="66"/>
      <c r="C293" s="66"/>
      <c r="D293" s="43" t="s">
        <v>18</v>
      </c>
      <c r="E293" s="13">
        <v>0</v>
      </c>
      <c r="F293" s="14">
        <v>0</v>
      </c>
      <c r="G293" s="51">
        <v>2.9</v>
      </c>
      <c r="H293" s="13"/>
      <c r="I293" s="13"/>
      <c r="J293" s="13"/>
      <c r="K293" s="12">
        <f t="shared" si="41"/>
        <v>2.9</v>
      </c>
    </row>
    <row r="294" spans="1:11" ht="30">
      <c r="A294" s="88"/>
      <c r="B294" s="66"/>
      <c r="C294" s="66"/>
      <c r="D294" s="43" t="s">
        <v>19</v>
      </c>
      <c r="E294" s="13">
        <v>0</v>
      </c>
      <c r="F294" s="13">
        <v>0</v>
      </c>
      <c r="G294" s="51">
        <v>0</v>
      </c>
      <c r="H294" s="13">
        <v>0</v>
      </c>
      <c r="I294" s="13">
        <v>0</v>
      </c>
      <c r="J294" s="13">
        <v>0</v>
      </c>
      <c r="K294" s="12">
        <f t="shared" si="41"/>
        <v>0</v>
      </c>
    </row>
    <row r="295" spans="1:11" ht="198" customHeight="1">
      <c r="A295" s="89"/>
      <c r="B295" s="67"/>
      <c r="C295" s="67"/>
      <c r="D295" s="43" t="s">
        <v>28</v>
      </c>
      <c r="E295" s="14">
        <v>0</v>
      </c>
      <c r="F295" s="14">
        <v>0</v>
      </c>
      <c r="G295" s="52">
        <v>0</v>
      </c>
      <c r="H295" s="14">
        <v>0</v>
      </c>
      <c r="I295" s="14">
        <v>0</v>
      </c>
      <c r="J295" s="14">
        <v>0</v>
      </c>
      <c r="K295" s="12">
        <f t="shared" si="41"/>
        <v>0</v>
      </c>
    </row>
    <row r="296" spans="1:11">
      <c r="A296" s="62">
        <v>13</v>
      </c>
      <c r="B296" s="70" t="s">
        <v>9</v>
      </c>
      <c r="C296" s="86" t="s">
        <v>143</v>
      </c>
      <c r="D296" s="47" t="s">
        <v>6</v>
      </c>
      <c r="E296" s="13">
        <f>E297</f>
        <v>16446.599999999999</v>
      </c>
      <c r="F296" s="13">
        <f t="shared" ref="F296:J296" si="44">F297</f>
        <v>16664.3</v>
      </c>
      <c r="G296" s="51">
        <f t="shared" si="44"/>
        <v>16896.400000000001</v>
      </c>
      <c r="H296" s="13">
        <f t="shared" si="44"/>
        <v>17518.400000000001</v>
      </c>
      <c r="I296" s="53">
        <f t="shared" si="44"/>
        <v>17518.400000000001</v>
      </c>
      <c r="J296" s="53">
        <f t="shared" si="44"/>
        <v>17518.400000000001</v>
      </c>
      <c r="K296" s="12">
        <f t="shared" si="41"/>
        <v>102562.5</v>
      </c>
    </row>
    <row r="297" spans="1:11">
      <c r="A297" s="63"/>
      <c r="B297" s="70"/>
      <c r="C297" s="86"/>
      <c r="D297" s="43" t="s">
        <v>16</v>
      </c>
      <c r="E297" s="13">
        <v>16446.599999999999</v>
      </c>
      <c r="F297" s="13">
        <v>16664.3</v>
      </c>
      <c r="G297" s="51">
        <v>16896.400000000001</v>
      </c>
      <c r="H297" s="13">
        <v>17518.400000000001</v>
      </c>
      <c r="I297" s="35">
        <v>17518.400000000001</v>
      </c>
      <c r="J297" s="35">
        <v>17518.400000000001</v>
      </c>
      <c r="K297" s="12">
        <f t="shared" si="41"/>
        <v>102562.5</v>
      </c>
    </row>
    <row r="298" spans="1:11">
      <c r="A298" s="63"/>
      <c r="B298" s="70"/>
      <c r="C298" s="86"/>
      <c r="D298" s="43" t="s">
        <v>17</v>
      </c>
      <c r="E298" s="13">
        <v>0</v>
      </c>
      <c r="F298" s="13">
        <v>0</v>
      </c>
      <c r="G298" s="51">
        <v>0</v>
      </c>
      <c r="H298" s="13"/>
      <c r="I298" s="35"/>
      <c r="J298" s="35"/>
      <c r="K298" s="12">
        <f t="shared" si="41"/>
        <v>0</v>
      </c>
    </row>
    <row r="299" spans="1:11">
      <c r="A299" s="63"/>
      <c r="B299" s="70"/>
      <c r="C299" s="86"/>
      <c r="D299" s="43" t="s">
        <v>18</v>
      </c>
      <c r="E299" s="13">
        <v>0</v>
      </c>
      <c r="F299" s="13">
        <v>0</v>
      </c>
      <c r="G299" s="51">
        <v>0</v>
      </c>
      <c r="H299" s="13"/>
      <c r="I299" s="35"/>
      <c r="J299" s="35"/>
      <c r="K299" s="12">
        <f t="shared" si="41"/>
        <v>0</v>
      </c>
    </row>
    <row r="300" spans="1:11" ht="30">
      <c r="A300" s="63"/>
      <c r="B300" s="70"/>
      <c r="C300" s="86"/>
      <c r="D300" s="43" t="s">
        <v>19</v>
      </c>
      <c r="E300" s="13">
        <v>0</v>
      </c>
      <c r="F300" s="13">
        <v>0</v>
      </c>
      <c r="G300" s="51">
        <v>0</v>
      </c>
      <c r="H300" s="13"/>
      <c r="I300" s="35"/>
      <c r="J300" s="35"/>
      <c r="K300" s="12">
        <f t="shared" si="41"/>
        <v>0</v>
      </c>
    </row>
    <row r="301" spans="1:11" ht="103.5" customHeight="1">
      <c r="A301" s="64"/>
      <c r="B301" s="70"/>
      <c r="C301" s="86"/>
      <c r="D301" s="43" t="s">
        <v>28</v>
      </c>
      <c r="E301" s="13">
        <v>0</v>
      </c>
      <c r="F301" s="13">
        <v>0</v>
      </c>
      <c r="G301" s="51">
        <v>0</v>
      </c>
      <c r="H301" s="13"/>
      <c r="I301" s="35"/>
      <c r="J301" s="35"/>
      <c r="K301" s="12">
        <f t="shared" si="41"/>
        <v>0</v>
      </c>
    </row>
    <row r="302" spans="1:11">
      <c r="A302" s="95">
        <v>14</v>
      </c>
      <c r="B302" s="70" t="s">
        <v>9</v>
      </c>
      <c r="C302" s="86" t="s">
        <v>88</v>
      </c>
      <c r="D302" s="47" t="s">
        <v>6</v>
      </c>
      <c r="E302" s="13">
        <f>SUM(E303:E307)</f>
        <v>9374.9</v>
      </c>
      <c r="F302" s="13">
        <f t="shared" ref="F302:G302" si="45">SUM(F303:F307)</f>
        <v>9806</v>
      </c>
      <c r="G302" s="51">
        <f t="shared" si="45"/>
        <v>9351.7999999999993</v>
      </c>
      <c r="H302" s="13">
        <f t="shared" ref="H302:I302" si="46">SUM(H303:H307)</f>
        <v>10624</v>
      </c>
      <c r="I302" s="53">
        <f t="shared" si="46"/>
        <v>11123.3</v>
      </c>
      <c r="J302" s="53">
        <f t="shared" ref="J302" si="47">SUM(J303:J307)</f>
        <v>11123.3</v>
      </c>
      <c r="K302" s="12">
        <f t="shared" si="41"/>
        <v>61403.3</v>
      </c>
    </row>
    <row r="303" spans="1:11">
      <c r="A303" s="95"/>
      <c r="B303" s="70"/>
      <c r="C303" s="86"/>
      <c r="D303" s="43" t="s">
        <v>16</v>
      </c>
      <c r="E303" s="13"/>
      <c r="F303" s="13"/>
      <c r="G303" s="51"/>
      <c r="H303" s="13"/>
      <c r="I303" s="35"/>
      <c r="J303" s="35"/>
      <c r="K303" s="12">
        <f t="shared" si="41"/>
        <v>0</v>
      </c>
    </row>
    <row r="304" spans="1:11">
      <c r="A304" s="95"/>
      <c r="B304" s="70"/>
      <c r="C304" s="86"/>
      <c r="D304" s="20" t="s">
        <v>17</v>
      </c>
      <c r="E304" s="21">
        <v>9374.9</v>
      </c>
      <c r="F304" s="21">
        <v>9806</v>
      </c>
      <c r="G304" s="55">
        <v>9351.7999999999993</v>
      </c>
      <c r="H304" s="21">
        <v>10624</v>
      </c>
      <c r="I304" s="40">
        <v>11123.3</v>
      </c>
      <c r="J304" s="40">
        <v>11123.3</v>
      </c>
      <c r="K304" s="12">
        <f t="shared" si="41"/>
        <v>61403.3</v>
      </c>
    </row>
    <row r="305" spans="1:11">
      <c r="A305" s="95"/>
      <c r="B305" s="70"/>
      <c r="C305" s="86"/>
      <c r="D305" s="43" t="s">
        <v>18</v>
      </c>
      <c r="E305" s="13"/>
      <c r="F305" s="13"/>
      <c r="G305" s="51">
        <v>0</v>
      </c>
      <c r="H305" s="13"/>
      <c r="I305" s="35"/>
      <c r="J305" s="35"/>
      <c r="K305" s="12">
        <f t="shared" si="41"/>
        <v>0</v>
      </c>
    </row>
    <row r="306" spans="1:11" ht="30">
      <c r="A306" s="95"/>
      <c r="B306" s="70"/>
      <c r="C306" s="86"/>
      <c r="D306" s="43" t="s">
        <v>19</v>
      </c>
      <c r="E306" s="13"/>
      <c r="F306" s="13"/>
      <c r="G306" s="51">
        <v>0</v>
      </c>
      <c r="H306" s="13"/>
      <c r="I306" s="35"/>
      <c r="J306" s="35"/>
      <c r="K306" s="12">
        <f t="shared" si="41"/>
        <v>0</v>
      </c>
    </row>
    <row r="307" spans="1:11" ht="210.75" customHeight="1">
      <c r="A307" s="95"/>
      <c r="B307" s="70"/>
      <c r="C307" s="86"/>
      <c r="D307" s="43" t="s">
        <v>28</v>
      </c>
      <c r="E307" s="13"/>
      <c r="F307" s="13"/>
      <c r="G307" s="51">
        <v>0</v>
      </c>
      <c r="H307" s="13"/>
      <c r="I307" s="35"/>
      <c r="J307" s="35"/>
      <c r="K307" s="12">
        <f t="shared" si="41"/>
        <v>0</v>
      </c>
    </row>
    <row r="308" spans="1:11">
      <c r="A308" s="95">
        <v>15</v>
      </c>
      <c r="B308" s="70" t="s">
        <v>9</v>
      </c>
      <c r="C308" s="86" t="s">
        <v>54</v>
      </c>
      <c r="D308" s="23" t="s">
        <v>6</v>
      </c>
      <c r="E308" s="21">
        <f>SUM(E309:E313)</f>
        <v>15.1</v>
      </c>
      <c r="F308" s="21">
        <f t="shared" ref="F308" si="48">SUM(F309:F313)</f>
        <v>23.754000000000001</v>
      </c>
      <c r="G308" s="55">
        <f t="shared" ref="G308" si="49">SUM(G309:G313)</f>
        <v>10.5</v>
      </c>
      <c r="H308" s="58">
        <f t="shared" ref="H308:I308" si="50">SUM(H309:H313)</f>
        <v>31.4</v>
      </c>
      <c r="I308" s="58">
        <f t="shared" si="50"/>
        <v>31.4</v>
      </c>
      <c r="J308" s="58">
        <f t="shared" ref="J308" si="51">SUM(J309:J313)</f>
        <v>31.4</v>
      </c>
      <c r="K308" s="12">
        <f t="shared" si="41"/>
        <v>143.554</v>
      </c>
    </row>
    <row r="309" spans="1:11">
      <c r="A309" s="95"/>
      <c r="B309" s="70"/>
      <c r="C309" s="86"/>
      <c r="D309" s="20" t="s">
        <v>16</v>
      </c>
      <c r="E309" s="21"/>
      <c r="F309" s="21"/>
      <c r="G309" s="55"/>
      <c r="H309" s="21"/>
      <c r="I309" s="35"/>
      <c r="J309" s="35"/>
      <c r="K309" s="12">
        <f t="shared" si="41"/>
        <v>0</v>
      </c>
    </row>
    <row r="310" spans="1:11">
      <c r="A310" s="95"/>
      <c r="B310" s="70"/>
      <c r="C310" s="86"/>
      <c r="D310" s="20" t="s">
        <v>17</v>
      </c>
      <c r="E310" s="21">
        <v>15.1</v>
      </c>
      <c r="F310" s="21">
        <v>23.754000000000001</v>
      </c>
      <c r="G310" s="55">
        <v>10.5</v>
      </c>
      <c r="H310" s="21">
        <v>31.4</v>
      </c>
      <c r="I310" s="35">
        <v>31.4</v>
      </c>
      <c r="J310" s="35">
        <v>31.4</v>
      </c>
      <c r="K310" s="12">
        <f t="shared" si="41"/>
        <v>143.554</v>
      </c>
    </row>
    <row r="311" spans="1:11">
      <c r="A311" s="95"/>
      <c r="B311" s="70"/>
      <c r="C311" s="86"/>
      <c r="D311" s="20" t="s">
        <v>18</v>
      </c>
      <c r="E311" s="21"/>
      <c r="F311" s="21"/>
      <c r="G311" s="55"/>
      <c r="H311" s="21"/>
      <c r="I311" s="35"/>
      <c r="J311" s="35"/>
      <c r="K311" s="12">
        <f t="shared" si="41"/>
        <v>0</v>
      </c>
    </row>
    <row r="312" spans="1:11" ht="30">
      <c r="A312" s="95"/>
      <c r="B312" s="70"/>
      <c r="C312" s="86"/>
      <c r="D312" s="20" t="s">
        <v>19</v>
      </c>
      <c r="E312" s="21"/>
      <c r="F312" s="21"/>
      <c r="G312" s="55"/>
      <c r="H312" s="21"/>
      <c r="I312" s="35"/>
      <c r="J312" s="35"/>
      <c r="K312" s="12">
        <f t="shared" si="41"/>
        <v>0</v>
      </c>
    </row>
    <row r="313" spans="1:11" ht="120" customHeight="1">
      <c r="A313" s="95"/>
      <c r="B313" s="70"/>
      <c r="C313" s="86"/>
      <c r="D313" s="20" t="s">
        <v>28</v>
      </c>
      <c r="E313" s="21"/>
      <c r="F313" s="21"/>
      <c r="G313" s="55"/>
      <c r="H313" s="21"/>
      <c r="I313" s="35"/>
      <c r="J313" s="35"/>
      <c r="K313" s="12">
        <f t="shared" si="41"/>
        <v>0</v>
      </c>
    </row>
    <row r="314" spans="1:11">
      <c r="A314" s="95">
        <v>16</v>
      </c>
      <c r="B314" s="70" t="s">
        <v>9</v>
      </c>
      <c r="C314" s="86" t="s">
        <v>55</v>
      </c>
      <c r="D314" s="23" t="s">
        <v>6</v>
      </c>
      <c r="E314" s="21">
        <f>SUM(E315:E319)</f>
        <v>2378</v>
      </c>
      <c r="F314" s="21">
        <f t="shared" ref="F314:G314" si="52">SUM(F315:F319)</f>
        <v>1497.7</v>
      </c>
      <c r="G314" s="55">
        <f t="shared" si="52"/>
        <v>2685</v>
      </c>
      <c r="H314" s="21">
        <f t="shared" ref="H314:I314" si="53">SUM(H315:H319)</f>
        <v>2685</v>
      </c>
      <c r="I314" s="21">
        <f t="shared" si="53"/>
        <v>2685</v>
      </c>
      <c r="J314" s="21">
        <f t="shared" ref="J314" si="54">SUM(J315:J319)</f>
        <v>2685</v>
      </c>
      <c r="K314" s="12">
        <f t="shared" si="41"/>
        <v>14615.7</v>
      </c>
    </row>
    <row r="315" spans="1:11">
      <c r="A315" s="95"/>
      <c r="B315" s="70"/>
      <c r="C315" s="86"/>
      <c r="D315" s="20" t="s">
        <v>16</v>
      </c>
      <c r="E315" s="21"/>
      <c r="F315" s="21"/>
      <c r="G315" s="55"/>
      <c r="H315" s="21"/>
      <c r="I315" s="21"/>
      <c r="J315" s="21"/>
      <c r="K315" s="12">
        <f t="shared" si="41"/>
        <v>0</v>
      </c>
    </row>
    <row r="316" spans="1:11">
      <c r="A316" s="95"/>
      <c r="B316" s="70"/>
      <c r="C316" s="86"/>
      <c r="D316" s="20" t="s">
        <v>17</v>
      </c>
      <c r="E316" s="21"/>
      <c r="F316" s="21"/>
      <c r="G316" s="55"/>
      <c r="H316" s="21"/>
      <c r="I316" s="21"/>
      <c r="J316" s="21"/>
      <c r="K316" s="12">
        <f t="shared" si="41"/>
        <v>0</v>
      </c>
    </row>
    <row r="317" spans="1:11">
      <c r="A317" s="95"/>
      <c r="B317" s="70"/>
      <c r="C317" s="86"/>
      <c r="D317" s="20" t="s">
        <v>18</v>
      </c>
      <c r="E317" s="21">
        <v>2378</v>
      </c>
      <c r="F317" s="21">
        <v>1497.7</v>
      </c>
      <c r="G317" s="55">
        <v>2685</v>
      </c>
      <c r="H317" s="21">
        <v>2685</v>
      </c>
      <c r="I317" s="21">
        <v>2685</v>
      </c>
      <c r="J317" s="21">
        <v>2685</v>
      </c>
      <c r="K317" s="12">
        <f t="shared" si="41"/>
        <v>14615.7</v>
      </c>
    </row>
    <row r="318" spans="1:11" ht="29.25" customHeight="1">
      <c r="A318" s="95"/>
      <c r="B318" s="70"/>
      <c r="C318" s="86"/>
      <c r="D318" s="20" t="s">
        <v>19</v>
      </c>
      <c r="E318" s="21"/>
      <c r="F318" s="21"/>
      <c r="G318" s="55"/>
      <c r="H318" s="21"/>
      <c r="I318" s="35"/>
      <c r="J318" s="35"/>
      <c r="K318" s="12">
        <f t="shared" si="41"/>
        <v>0</v>
      </c>
    </row>
    <row r="319" spans="1:11" ht="191.25" hidden="1" customHeight="1">
      <c r="A319" s="95"/>
      <c r="B319" s="70"/>
      <c r="C319" s="86"/>
      <c r="D319" s="20" t="s">
        <v>28</v>
      </c>
      <c r="E319" s="21"/>
      <c r="F319" s="21"/>
      <c r="G319" s="55"/>
      <c r="H319" s="21"/>
      <c r="I319" s="35"/>
      <c r="J319" s="35"/>
      <c r="K319" s="12">
        <f t="shared" si="41"/>
        <v>0</v>
      </c>
    </row>
    <row r="320" spans="1:11" ht="15" customHeight="1">
      <c r="A320" s="95">
        <v>17</v>
      </c>
      <c r="B320" s="70" t="s">
        <v>9</v>
      </c>
      <c r="C320" s="102" t="s">
        <v>70</v>
      </c>
      <c r="D320" s="23" t="s">
        <v>6</v>
      </c>
      <c r="E320" s="21">
        <f>E326+E332+E338</f>
        <v>909.30000000000007</v>
      </c>
      <c r="F320" s="21">
        <f>F326+F332+F338+F344+F350+F356+F362</f>
        <v>1212.4000000000001</v>
      </c>
      <c r="G320" s="55">
        <f>G322+G323</f>
        <v>909.3</v>
      </c>
      <c r="H320" s="21">
        <f>H322+H323</f>
        <v>303.10000000000002</v>
      </c>
      <c r="I320" s="21">
        <f t="shared" ref="I320:J320" si="55">I326+I332+I338</f>
        <v>0</v>
      </c>
      <c r="J320" s="21">
        <f t="shared" si="55"/>
        <v>0</v>
      </c>
      <c r="K320" s="12">
        <f t="shared" si="41"/>
        <v>3334.1</v>
      </c>
    </row>
    <row r="321" spans="1:11">
      <c r="A321" s="95"/>
      <c r="B321" s="70"/>
      <c r="C321" s="103"/>
      <c r="D321" s="20" t="s">
        <v>16</v>
      </c>
      <c r="E321" s="21"/>
      <c r="F321" s="21"/>
      <c r="G321" s="55"/>
      <c r="H321" s="21"/>
      <c r="I321" s="22"/>
      <c r="J321" s="22"/>
      <c r="K321" s="12">
        <f t="shared" si="41"/>
        <v>0</v>
      </c>
    </row>
    <row r="322" spans="1:11">
      <c r="A322" s="95"/>
      <c r="B322" s="70"/>
      <c r="C322" s="103"/>
      <c r="D322" s="20" t="s">
        <v>17</v>
      </c>
      <c r="E322" s="28">
        <f>E328+E334+E340</f>
        <v>900</v>
      </c>
      <c r="F322" s="28">
        <f>F328+F334+F340+F346+F352+F358+F364</f>
        <v>1200</v>
      </c>
      <c r="G322" s="59">
        <f>G370+G376+G382</f>
        <v>900</v>
      </c>
      <c r="H322" s="28">
        <f>H328+H334+H340+H346+H352+H358+H364+H388</f>
        <v>300</v>
      </c>
      <c r="I322" s="28">
        <f t="shared" ref="I322:J322" si="56">I328+I334+I340+I346+I352+I358+I364</f>
        <v>0</v>
      </c>
      <c r="J322" s="28">
        <f t="shared" si="56"/>
        <v>0</v>
      </c>
      <c r="K322" s="12">
        <f t="shared" si="41"/>
        <v>3300</v>
      </c>
    </row>
    <row r="323" spans="1:11">
      <c r="A323" s="95"/>
      <c r="B323" s="70"/>
      <c r="C323" s="103"/>
      <c r="D323" s="20" t="s">
        <v>18</v>
      </c>
      <c r="E323" s="28">
        <f>E329+E335+E341</f>
        <v>9.3000000000000007</v>
      </c>
      <c r="F323" s="28">
        <f>F329+F335+F341+F347+F353+F359+F365</f>
        <v>12.4</v>
      </c>
      <c r="G323" s="59">
        <f>G371+G377+G383</f>
        <v>9.3000000000000007</v>
      </c>
      <c r="H323" s="28">
        <f>H329+H335+H341+H347+H353+H359+H365+H389</f>
        <v>3.1</v>
      </c>
      <c r="I323" s="28">
        <f t="shared" ref="I323:J323" si="57">I329+I335+I341+I347+I353+I359+I365</f>
        <v>0</v>
      </c>
      <c r="J323" s="28">
        <f t="shared" si="57"/>
        <v>0</v>
      </c>
      <c r="K323" s="12">
        <f t="shared" si="41"/>
        <v>34.1</v>
      </c>
    </row>
    <row r="324" spans="1:11" ht="30">
      <c r="A324" s="95"/>
      <c r="B324" s="70"/>
      <c r="C324" s="103"/>
      <c r="D324" s="20" t="s">
        <v>19</v>
      </c>
      <c r="E324" s="29"/>
      <c r="F324" s="28"/>
      <c r="G324" s="60"/>
      <c r="H324" s="28"/>
      <c r="I324" s="28"/>
      <c r="J324" s="28"/>
      <c r="K324" s="12">
        <f t="shared" si="41"/>
        <v>0</v>
      </c>
    </row>
    <row r="325" spans="1:11" ht="60.75" customHeight="1">
      <c r="A325" s="95"/>
      <c r="B325" s="70"/>
      <c r="C325" s="103"/>
      <c r="D325" s="20" t="s">
        <v>28</v>
      </c>
      <c r="E325" s="29"/>
      <c r="F325" s="28"/>
      <c r="G325" s="60"/>
      <c r="H325" s="28"/>
      <c r="I325" s="28"/>
      <c r="J325" s="28"/>
      <c r="K325" s="12">
        <f t="shared" si="41"/>
        <v>0</v>
      </c>
    </row>
    <row r="326" spans="1:11" ht="15" customHeight="1">
      <c r="A326" s="90" t="s">
        <v>71</v>
      </c>
      <c r="B326" s="65" t="s">
        <v>64</v>
      </c>
      <c r="C326" s="94" t="s">
        <v>174</v>
      </c>
      <c r="D326" s="47" t="s">
        <v>6</v>
      </c>
      <c r="E326" s="13">
        <f>E327+E328+E329</f>
        <v>303.10000000000002</v>
      </c>
      <c r="F326" s="13">
        <f>F327+F328+F329</f>
        <v>0</v>
      </c>
      <c r="G326" s="51">
        <f t="shared" ref="G326:I326" si="58">G327+G328+G329</f>
        <v>0</v>
      </c>
      <c r="H326" s="13">
        <f t="shared" si="58"/>
        <v>0</v>
      </c>
      <c r="I326" s="13">
        <f t="shared" si="58"/>
        <v>0</v>
      </c>
      <c r="J326" s="13">
        <f t="shared" ref="J326" si="59">J327+J328+J329</f>
        <v>0</v>
      </c>
      <c r="K326" s="12">
        <f t="shared" si="41"/>
        <v>303.10000000000002</v>
      </c>
    </row>
    <row r="327" spans="1:11">
      <c r="A327" s="90"/>
      <c r="B327" s="66"/>
      <c r="C327" s="94"/>
      <c r="D327" s="43" t="s">
        <v>16</v>
      </c>
      <c r="E327" s="13"/>
      <c r="F327" s="13"/>
      <c r="G327" s="51"/>
      <c r="H327" s="13"/>
      <c r="I327" s="13"/>
      <c r="J327" s="13"/>
      <c r="K327" s="12">
        <f t="shared" si="41"/>
        <v>0</v>
      </c>
    </row>
    <row r="328" spans="1:11">
      <c r="A328" s="90"/>
      <c r="B328" s="66"/>
      <c r="C328" s="94"/>
      <c r="D328" s="43" t="s">
        <v>17</v>
      </c>
      <c r="E328" s="13">
        <v>300</v>
      </c>
      <c r="F328" s="13"/>
      <c r="G328" s="51"/>
      <c r="H328" s="13"/>
      <c r="I328" s="13"/>
      <c r="J328" s="13"/>
      <c r="K328" s="12">
        <f t="shared" si="41"/>
        <v>300</v>
      </c>
    </row>
    <row r="329" spans="1:11">
      <c r="A329" s="90"/>
      <c r="B329" s="66"/>
      <c r="C329" s="94"/>
      <c r="D329" s="43" t="s">
        <v>18</v>
      </c>
      <c r="E329" s="13">
        <v>3.1</v>
      </c>
      <c r="F329" s="13"/>
      <c r="G329" s="51"/>
      <c r="H329" s="13"/>
      <c r="I329" s="13"/>
      <c r="J329" s="13"/>
      <c r="K329" s="12">
        <f t="shared" si="41"/>
        <v>3.1</v>
      </c>
    </row>
    <row r="330" spans="1:11" ht="30">
      <c r="A330" s="90"/>
      <c r="B330" s="66"/>
      <c r="C330" s="94"/>
      <c r="D330" s="43" t="s">
        <v>19</v>
      </c>
      <c r="E330" s="13">
        <v>0</v>
      </c>
      <c r="F330" s="13">
        <v>0</v>
      </c>
      <c r="G330" s="51">
        <v>0</v>
      </c>
      <c r="H330" s="13">
        <v>0</v>
      </c>
      <c r="I330" s="13">
        <v>0</v>
      </c>
      <c r="J330" s="13">
        <v>0</v>
      </c>
      <c r="K330" s="12">
        <f t="shared" si="41"/>
        <v>0</v>
      </c>
    </row>
    <row r="331" spans="1:11" ht="182.25" customHeight="1">
      <c r="A331" s="90"/>
      <c r="B331" s="66"/>
      <c r="C331" s="94"/>
      <c r="D331" s="43" t="s">
        <v>28</v>
      </c>
      <c r="E331" s="14">
        <v>0</v>
      </c>
      <c r="F331" s="38">
        <v>0</v>
      </c>
      <c r="G331" s="52">
        <v>0</v>
      </c>
      <c r="H331" s="14">
        <v>0</v>
      </c>
      <c r="I331" s="14">
        <v>0</v>
      </c>
      <c r="J331" s="14">
        <v>0</v>
      </c>
      <c r="K331" s="12">
        <f t="shared" si="41"/>
        <v>0</v>
      </c>
    </row>
    <row r="332" spans="1:11">
      <c r="A332" s="90" t="s">
        <v>72</v>
      </c>
      <c r="B332" s="65" t="s">
        <v>64</v>
      </c>
      <c r="C332" s="94" t="s">
        <v>185</v>
      </c>
      <c r="D332" s="47" t="s">
        <v>6</v>
      </c>
      <c r="E332" s="13">
        <f>E333+E334+E335</f>
        <v>303.10000000000002</v>
      </c>
      <c r="F332" s="13">
        <f>F333+F334+F335</f>
        <v>0</v>
      </c>
      <c r="G332" s="51">
        <f t="shared" ref="G332:I332" si="60">G333+G334+G335</f>
        <v>0</v>
      </c>
      <c r="H332" s="13">
        <f t="shared" si="60"/>
        <v>0</v>
      </c>
      <c r="I332" s="13">
        <f t="shared" si="60"/>
        <v>0</v>
      </c>
      <c r="J332" s="13">
        <f t="shared" ref="J332" si="61">J333+J334+J335</f>
        <v>0</v>
      </c>
      <c r="K332" s="12">
        <f t="shared" si="41"/>
        <v>303.10000000000002</v>
      </c>
    </row>
    <row r="333" spans="1:11">
      <c r="A333" s="90"/>
      <c r="B333" s="66"/>
      <c r="C333" s="94"/>
      <c r="D333" s="43" t="s">
        <v>16</v>
      </c>
      <c r="E333" s="13"/>
      <c r="F333" s="13"/>
      <c r="G333" s="51"/>
      <c r="H333" s="13"/>
      <c r="I333" s="13"/>
      <c r="J333" s="13"/>
      <c r="K333" s="12">
        <f t="shared" si="41"/>
        <v>0</v>
      </c>
    </row>
    <row r="334" spans="1:11">
      <c r="A334" s="90"/>
      <c r="B334" s="66"/>
      <c r="C334" s="94"/>
      <c r="D334" s="43" t="s">
        <v>17</v>
      </c>
      <c r="E334" s="13">
        <v>300</v>
      </c>
      <c r="F334" s="13"/>
      <c r="G334" s="51"/>
      <c r="H334" s="13"/>
      <c r="I334" s="13"/>
      <c r="J334" s="13"/>
      <c r="K334" s="12">
        <f t="shared" si="41"/>
        <v>300</v>
      </c>
    </row>
    <row r="335" spans="1:11">
      <c r="A335" s="90"/>
      <c r="B335" s="66"/>
      <c r="C335" s="94"/>
      <c r="D335" s="43" t="s">
        <v>18</v>
      </c>
      <c r="E335" s="13">
        <v>3.1</v>
      </c>
      <c r="F335" s="13"/>
      <c r="G335" s="51"/>
      <c r="H335" s="13"/>
      <c r="I335" s="13"/>
      <c r="J335" s="13"/>
      <c r="K335" s="12">
        <f t="shared" si="41"/>
        <v>3.1</v>
      </c>
    </row>
    <row r="336" spans="1:11" ht="30">
      <c r="A336" s="90"/>
      <c r="B336" s="66"/>
      <c r="C336" s="94"/>
      <c r="D336" s="43" t="s">
        <v>19</v>
      </c>
      <c r="E336" s="13">
        <v>0</v>
      </c>
      <c r="F336" s="13">
        <v>0</v>
      </c>
      <c r="G336" s="51">
        <v>0</v>
      </c>
      <c r="H336" s="13">
        <v>0</v>
      </c>
      <c r="I336" s="13">
        <v>0</v>
      </c>
      <c r="J336" s="13">
        <v>0</v>
      </c>
      <c r="K336" s="12">
        <f t="shared" si="41"/>
        <v>0</v>
      </c>
    </row>
    <row r="337" spans="1:11" ht="138.75" customHeight="1">
      <c r="A337" s="90"/>
      <c r="B337" s="66"/>
      <c r="C337" s="94"/>
      <c r="D337" s="43" t="s">
        <v>28</v>
      </c>
      <c r="E337" s="14">
        <v>0</v>
      </c>
      <c r="F337" s="38">
        <v>0</v>
      </c>
      <c r="G337" s="52">
        <v>0</v>
      </c>
      <c r="H337" s="14">
        <v>0</v>
      </c>
      <c r="I337" s="14">
        <v>0</v>
      </c>
      <c r="J337" s="14">
        <v>0</v>
      </c>
      <c r="K337" s="12">
        <f t="shared" si="41"/>
        <v>0</v>
      </c>
    </row>
    <row r="338" spans="1:11" ht="15" customHeight="1">
      <c r="A338" s="90" t="s">
        <v>73</v>
      </c>
      <c r="B338" s="70" t="s">
        <v>64</v>
      </c>
      <c r="C338" s="94" t="s">
        <v>175</v>
      </c>
      <c r="D338" s="47" t="s">
        <v>6</v>
      </c>
      <c r="E338" s="13">
        <f>E339+E340+E341</f>
        <v>303.10000000000002</v>
      </c>
      <c r="F338" s="13">
        <f>F339+F340+F341</f>
        <v>0</v>
      </c>
      <c r="G338" s="51">
        <f t="shared" ref="G338:I338" si="62">G339+G340+G341</f>
        <v>0</v>
      </c>
      <c r="H338" s="13">
        <f t="shared" si="62"/>
        <v>0</v>
      </c>
      <c r="I338" s="13">
        <f t="shared" si="62"/>
        <v>0</v>
      </c>
      <c r="J338" s="13">
        <f t="shared" ref="J338" si="63">J339+J340+J341</f>
        <v>0</v>
      </c>
      <c r="K338" s="12">
        <f t="shared" si="41"/>
        <v>303.10000000000002</v>
      </c>
    </row>
    <row r="339" spans="1:11">
      <c r="A339" s="90"/>
      <c r="B339" s="70"/>
      <c r="C339" s="94"/>
      <c r="D339" s="43" t="s">
        <v>16</v>
      </c>
      <c r="E339" s="13"/>
      <c r="F339" s="13"/>
      <c r="G339" s="51"/>
      <c r="H339" s="13"/>
      <c r="I339" s="13"/>
      <c r="J339" s="13"/>
      <c r="K339" s="12">
        <f t="shared" si="41"/>
        <v>0</v>
      </c>
    </row>
    <row r="340" spans="1:11">
      <c r="A340" s="90"/>
      <c r="B340" s="70"/>
      <c r="C340" s="94"/>
      <c r="D340" s="43" t="s">
        <v>17</v>
      </c>
      <c r="E340" s="13">
        <v>300</v>
      </c>
      <c r="F340" s="13"/>
      <c r="G340" s="51"/>
      <c r="H340" s="13"/>
      <c r="I340" s="13"/>
      <c r="J340" s="13"/>
      <c r="K340" s="12">
        <f t="shared" si="41"/>
        <v>300</v>
      </c>
    </row>
    <row r="341" spans="1:11">
      <c r="A341" s="90"/>
      <c r="B341" s="70"/>
      <c r="C341" s="94"/>
      <c r="D341" s="43" t="s">
        <v>18</v>
      </c>
      <c r="E341" s="13">
        <v>3.1</v>
      </c>
      <c r="F341" s="13"/>
      <c r="G341" s="51"/>
      <c r="H341" s="13"/>
      <c r="I341" s="13"/>
      <c r="J341" s="13"/>
      <c r="K341" s="12">
        <f t="shared" si="41"/>
        <v>3.1</v>
      </c>
    </row>
    <row r="342" spans="1:11" ht="30">
      <c r="A342" s="90"/>
      <c r="B342" s="70"/>
      <c r="C342" s="94"/>
      <c r="D342" s="43" t="s">
        <v>19</v>
      </c>
      <c r="E342" s="13">
        <v>0</v>
      </c>
      <c r="F342" s="13">
        <v>0</v>
      </c>
      <c r="G342" s="51">
        <v>0</v>
      </c>
      <c r="H342" s="13">
        <v>0</v>
      </c>
      <c r="I342" s="13">
        <v>0</v>
      </c>
      <c r="J342" s="13">
        <v>0</v>
      </c>
      <c r="K342" s="12">
        <f t="shared" si="41"/>
        <v>0</v>
      </c>
    </row>
    <row r="343" spans="1:11" ht="146.25" customHeight="1">
      <c r="A343" s="90"/>
      <c r="B343" s="70"/>
      <c r="C343" s="94"/>
      <c r="D343" s="43" t="s">
        <v>28</v>
      </c>
      <c r="E343" s="14">
        <v>0</v>
      </c>
      <c r="F343" s="14">
        <v>0</v>
      </c>
      <c r="G343" s="52">
        <v>0</v>
      </c>
      <c r="H343" s="14">
        <v>0</v>
      </c>
      <c r="I343" s="14">
        <v>0</v>
      </c>
      <c r="J343" s="14">
        <v>0</v>
      </c>
      <c r="K343" s="12">
        <f t="shared" si="41"/>
        <v>0</v>
      </c>
    </row>
    <row r="344" spans="1:11">
      <c r="A344" s="90" t="s">
        <v>74</v>
      </c>
      <c r="B344" s="70" t="s">
        <v>64</v>
      </c>
      <c r="C344" s="94" t="s">
        <v>177</v>
      </c>
      <c r="D344" s="47" t="s">
        <v>6</v>
      </c>
      <c r="E344" s="13">
        <f>E345+E346+E347</f>
        <v>0</v>
      </c>
      <c r="F344" s="13">
        <f>F345+F346+F347</f>
        <v>303.10000000000002</v>
      </c>
      <c r="G344" s="51">
        <f t="shared" ref="G344:I344" si="64">G345+G346+G347</f>
        <v>0</v>
      </c>
      <c r="H344" s="13">
        <f t="shared" si="64"/>
        <v>0</v>
      </c>
      <c r="I344" s="13">
        <f t="shared" si="64"/>
        <v>0</v>
      </c>
      <c r="J344" s="13">
        <f t="shared" ref="J344" si="65">J345+J346+J347</f>
        <v>0</v>
      </c>
      <c r="K344" s="12">
        <f t="shared" si="41"/>
        <v>303.10000000000002</v>
      </c>
    </row>
    <row r="345" spans="1:11">
      <c r="A345" s="90"/>
      <c r="B345" s="70"/>
      <c r="C345" s="94"/>
      <c r="D345" s="43" t="s">
        <v>16</v>
      </c>
      <c r="E345" s="13"/>
      <c r="F345" s="13"/>
      <c r="G345" s="51"/>
      <c r="H345" s="13"/>
      <c r="I345" s="13"/>
      <c r="J345" s="13"/>
      <c r="K345" s="12">
        <f t="shared" ref="K345:K408" si="66">SUM(E345:J345)</f>
        <v>0</v>
      </c>
    </row>
    <row r="346" spans="1:11">
      <c r="A346" s="90"/>
      <c r="B346" s="70"/>
      <c r="C346" s="94"/>
      <c r="D346" s="43" t="s">
        <v>17</v>
      </c>
      <c r="E346" s="13"/>
      <c r="F346" s="13">
        <v>300</v>
      </c>
      <c r="G346" s="51"/>
      <c r="H346" s="13"/>
      <c r="I346" s="13"/>
      <c r="J346" s="13"/>
      <c r="K346" s="12">
        <f t="shared" si="66"/>
        <v>300</v>
      </c>
    </row>
    <row r="347" spans="1:11">
      <c r="A347" s="90"/>
      <c r="B347" s="70"/>
      <c r="C347" s="94"/>
      <c r="D347" s="43" t="s">
        <v>18</v>
      </c>
      <c r="E347" s="13"/>
      <c r="F347" s="13">
        <v>3.1</v>
      </c>
      <c r="G347" s="51"/>
      <c r="H347" s="13"/>
      <c r="I347" s="13"/>
      <c r="J347" s="13"/>
      <c r="K347" s="12">
        <f t="shared" si="66"/>
        <v>3.1</v>
      </c>
    </row>
    <row r="348" spans="1:11" ht="30">
      <c r="A348" s="90"/>
      <c r="B348" s="70"/>
      <c r="C348" s="94"/>
      <c r="D348" s="43" t="s">
        <v>19</v>
      </c>
      <c r="E348" s="13"/>
      <c r="F348" s="13">
        <v>0</v>
      </c>
      <c r="G348" s="51">
        <v>0</v>
      </c>
      <c r="H348" s="13">
        <v>0</v>
      </c>
      <c r="I348" s="13">
        <v>0</v>
      </c>
      <c r="J348" s="13">
        <v>0</v>
      </c>
      <c r="K348" s="12">
        <f t="shared" si="66"/>
        <v>0</v>
      </c>
    </row>
    <row r="349" spans="1:11" ht="165.75" customHeight="1">
      <c r="A349" s="90"/>
      <c r="B349" s="70"/>
      <c r="C349" s="94"/>
      <c r="D349" s="43" t="s">
        <v>28</v>
      </c>
      <c r="E349" s="14"/>
      <c r="F349" s="14">
        <v>0</v>
      </c>
      <c r="G349" s="52">
        <v>0</v>
      </c>
      <c r="H349" s="14">
        <v>0</v>
      </c>
      <c r="I349" s="14">
        <v>0</v>
      </c>
      <c r="J349" s="14">
        <v>0</v>
      </c>
      <c r="K349" s="12">
        <f t="shared" si="66"/>
        <v>0</v>
      </c>
    </row>
    <row r="350" spans="1:11">
      <c r="A350" s="90" t="s">
        <v>75</v>
      </c>
      <c r="B350" s="70" t="s">
        <v>64</v>
      </c>
      <c r="C350" s="94" t="s">
        <v>176</v>
      </c>
      <c r="D350" s="47" t="s">
        <v>6</v>
      </c>
      <c r="E350" s="13">
        <f>E351+E352+E353</f>
        <v>0</v>
      </c>
      <c r="F350" s="13">
        <f>F351+F352+F353</f>
        <v>303.10000000000002</v>
      </c>
      <c r="G350" s="51">
        <f t="shared" ref="G350:I350" si="67">G351+G352+G353</f>
        <v>0</v>
      </c>
      <c r="H350" s="13">
        <f t="shared" si="67"/>
        <v>0</v>
      </c>
      <c r="I350" s="13">
        <f t="shared" si="67"/>
        <v>0</v>
      </c>
      <c r="J350" s="13">
        <f t="shared" ref="J350" si="68">J351+J352+J353</f>
        <v>0</v>
      </c>
      <c r="K350" s="12">
        <f t="shared" si="66"/>
        <v>303.10000000000002</v>
      </c>
    </row>
    <row r="351" spans="1:11">
      <c r="A351" s="90"/>
      <c r="B351" s="70"/>
      <c r="C351" s="94"/>
      <c r="D351" s="43" t="s">
        <v>16</v>
      </c>
      <c r="E351" s="13"/>
      <c r="F351" s="13"/>
      <c r="G351" s="51"/>
      <c r="H351" s="13"/>
      <c r="I351" s="13"/>
      <c r="J351" s="13"/>
      <c r="K351" s="12">
        <f t="shared" si="66"/>
        <v>0</v>
      </c>
    </row>
    <row r="352" spans="1:11">
      <c r="A352" s="90"/>
      <c r="B352" s="70"/>
      <c r="C352" s="94"/>
      <c r="D352" s="43" t="s">
        <v>17</v>
      </c>
      <c r="E352" s="13"/>
      <c r="F352" s="13">
        <v>300</v>
      </c>
      <c r="G352" s="51"/>
      <c r="H352" s="13"/>
      <c r="I352" s="13"/>
      <c r="J352" s="13"/>
      <c r="K352" s="12">
        <f t="shared" si="66"/>
        <v>300</v>
      </c>
    </row>
    <row r="353" spans="1:11">
      <c r="A353" s="90"/>
      <c r="B353" s="70"/>
      <c r="C353" s="94"/>
      <c r="D353" s="43" t="s">
        <v>18</v>
      </c>
      <c r="E353" s="13"/>
      <c r="F353" s="13">
        <v>3.1</v>
      </c>
      <c r="G353" s="51"/>
      <c r="H353" s="13"/>
      <c r="I353" s="13"/>
      <c r="J353" s="13"/>
      <c r="K353" s="12">
        <f t="shared" si="66"/>
        <v>3.1</v>
      </c>
    </row>
    <row r="354" spans="1:11" ht="30">
      <c r="A354" s="90"/>
      <c r="B354" s="70"/>
      <c r="C354" s="94"/>
      <c r="D354" s="43" t="s">
        <v>19</v>
      </c>
      <c r="E354" s="13"/>
      <c r="F354" s="13">
        <v>0</v>
      </c>
      <c r="G354" s="51">
        <v>0</v>
      </c>
      <c r="H354" s="13">
        <v>0</v>
      </c>
      <c r="I354" s="13">
        <v>0</v>
      </c>
      <c r="J354" s="13">
        <v>0</v>
      </c>
      <c r="K354" s="12">
        <f t="shared" si="66"/>
        <v>0</v>
      </c>
    </row>
    <row r="355" spans="1:11" ht="144" customHeight="1">
      <c r="A355" s="90"/>
      <c r="B355" s="70"/>
      <c r="C355" s="94"/>
      <c r="D355" s="43" t="s">
        <v>28</v>
      </c>
      <c r="E355" s="14"/>
      <c r="F355" s="14">
        <v>0</v>
      </c>
      <c r="G355" s="52">
        <v>0</v>
      </c>
      <c r="H355" s="14">
        <v>0</v>
      </c>
      <c r="I355" s="14">
        <v>0</v>
      </c>
      <c r="J355" s="14">
        <v>0</v>
      </c>
      <c r="K355" s="12">
        <f t="shared" si="66"/>
        <v>0</v>
      </c>
    </row>
    <row r="356" spans="1:11">
      <c r="A356" s="90" t="s">
        <v>76</v>
      </c>
      <c r="B356" s="70" t="s">
        <v>64</v>
      </c>
      <c r="C356" s="94" t="s">
        <v>178</v>
      </c>
      <c r="D356" s="47" t="s">
        <v>6</v>
      </c>
      <c r="E356" s="13">
        <f>E357+E358+E359</f>
        <v>0</v>
      </c>
      <c r="F356" s="13">
        <f>F357+F358+F359</f>
        <v>303.10000000000002</v>
      </c>
      <c r="G356" s="51">
        <f t="shared" ref="G356:I356" si="69">G357+G358+G359</f>
        <v>0</v>
      </c>
      <c r="H356" s="13">
        <f t="shared" si="69"/>
        <v>0</v>
      </c>
      <c r="I356" s="13">
        <f t="shared" si="69"/>
        <v>0</v>
      </c>
      <c r="J356" s="13">
        <f t="shared" ref="J356" si="70">J357+J358+J359</f>
        <v>0</v>
      </c>
      <c r="K356" s="12">
        <f t="shared" si="66"/>
        <v>303.10000000000002</v>
      </c>
    </row>
    <row r="357" spans="1:11">
      <c r="A357" s="90"/>
      <c r="B357" s="70"/>
      <c r="C357" s="94"/>
      <c r="D357" s="43" t="s">
        <v>16</v>
      </c>
      <c r="E357" s="13"/>
      <c r="F357" s="13"/>
      <c r="G357" s="51"/>
      <c r="H357" s="13"/>
      <c r="I357" s="13"/>
      <c r="J357" s="13"/>
      <c r="K357" s="12">
        <f t="shared" si="66"/>
        <v>0</v>
      </c>
    </row>
    <row r="358" spans="1:11">
      <c r="A358" s="90"/>
      <c r="B358" s="70"/>
      <c r="C358" s="94"/>
      <c r="D358" s="43" t="s">
        <v>17</v>
      </c>
      <c r="E358" s="13"/>
      <c r="F358" s="13">
        <v>300</v>
      </c>
      <c r="G358" s="51"/>
      <c r="H358" s="13"/>
      <c r="I358" s="13"/>
      <c r="J358" s="13"/>
      <c r="K358" s="12">
        <f t="shared" si="66"/>
        <v>300</v>
      </c>
    </row>
    <row r="359" spans="1:11">
      <c r="A359" s="90"/>
      <c r="B359" s="70"/>
      <c r="C359" s="94"/>
      <c r="D359" s="43" t="s">
        <v>18</v>
      </c>
      <c r="E359" s="13"/>
      <c r="F359" s="13">
        <v>3.1</v>
      </c>
      <c r="G359" s="51"/>
      <c r="H359" s="13"/>
      <c r="I359" s="13"/>
      <c r="J359" s="13"/>
      <c r="K359" s="12">
        <f t="shared" si="66"/>
        <v>3.1</v>
      </c>
    </row>
    <row r="360" spans="1:11" ht="30">
      <c r="A360" s="90"/>
      <c r="B360" s="70"/>
      <c r="C360" s="94"/>
      <c r="D360" s="43" t="s">
        <v>19</v>
      </c>
      <c r="E360" s="13"/>
      <c r="F360" s="13">
        <v>0</v>
      </c>
      <c r="G360" s="51">
        <v>0</v>
      </c>
      <c r="H360" s="13">
        <v>0</v>
      </c>
      <c r="I360" s="13">
        <v>0</v>
      </c>
      <c r="J360" s="13">
        <v>0</v>
      </c>
      <c r="K360" s="12">
        <f t="shared" si="66"/>
        <v>0</v>
      </c>
    </row>
    <row r="361" spans="1:11" ht="143.25" customHeight="1">
      <c r="A361" s="90"/>
      <c r="B361" s="70"/>
      <c r="C361" s="94"/>
      <c r="D361" s="43" t="s">
        <v>28</v>
      </c>
      <c r="E361" s="14"/>
      <c r="F361" s="14">
        <v>0</v>
      </c>
      <c r="G361" s="52">
        <v>0</v>
      </c>
      <c r="H361" s="14">
        <v>0</v>
      </c>
      <c r="I361" s="14">
        <v>0</v>
      </c>
      <c r="J361" s="14">
        <v>0</v>
      </c>
      <c r="K361" s="12">
        <f t="shared" si="66"/>
        <v>0</v>
      </c>
    </row>
    <row r="362" spans="1:11">
      <c r="A362" s="90" t="s">
        <v>77</v>
      </c>
      <c r="B362" s="70" t="s">
        <v>64</v>
      </c>
      <c r="C362" s="94" t="s">
        <v>179</v>
      </c>
      <c r="D362" s="47" t="s">
        <v>6</v>
      </c>
      <c r="E362" s="13">
        <f>E363+E364+E365</f>
        <v>0</v>
      </c>
      <c r="F362" s="13">
        <f>F363+F364+F365</f>
        <v>303.10000000000002</v>
      </c>
      <c r="G362" s="51">
        <f t="shared" ref="G362:I362" si="71">G363+G364+G365</f>
        <v>0</v>
      </c>
      <c r="H362" s="13">
        <f t="shared" si="71"/>
        <v>0</v>
      </c>
      <c r="I362" s="13">
        <f t="shared" si="71"/>
        <v>0</v>
      </c>
      <c r="J362" s="13">
        <f t="shared" ref="J362" si="72">J363+J364+J365</f>
        <v>0</v>
      </c>
      <c r="K362" s="12">
        <f t="shared" si="66"/>
        <v>303.10000000000002</v>
      </c>
    </row>
    <row r="363" spans="1:11">
      <c r="A363" s="90"/>
      <c r="B363" s="70"/>
      <c r="C363" s="94"/>
      <c r="D363" s="43" t="s">
        <v>16</v>
      </c>
      <c r="E363" s="13"/>
      <c r="F363" s="13"/>
      <c r="G363" s="51"/>
      <c r="H363" s="13"/>
      <c r="I363" s="13"/>
      <c r="J363" s="13"/>
      <c r="K363" s="12">
        <f t="shared" si="66"/>
        <v>0</v>
      </c>
    </row>
    <row r="364" spans="1:11">
      <c r="A364" s="90"/>
      <c r="B364" s="70"/>
      <c r="C364" s="94"/>
      <c r="D364" s="43" t="s">
        <v>17</v>
      </c>
      <c r="E364" s="13"/>
      <c r="F364" s="13">
        <v>300</v>
      </c>
      <c r="G364" s="51"/>
      <c r="H364" s="13"/>
      <c r="I364" s="13"/>
      <c r="J364" s="13"/>
      <c r="K364" s="12">
        <f t="shared" si="66"/>
        <v>300</v>
      </c>
    </row>
    <row r="365" spans="1:11">
      <c r="A365" s="90"/>
      <c r="B365" s="70"/>
      <c r="C365" s="94"/>
      <c r="D365" s="43" t="s">
        <v>18</v>
      </c>
      <c r="E365" s="13"/>
      <c r="F365" s="13">
        <v>3.1</v>
      </c>
      <c r="G365" s="51"/>
      <c r="H365" s="13"/>
      <c r="I365" s="13"/>
      <c r="J365" s="13"/>
      <c r="K365" s="12">
        <f t="shared" si="66"/>
        <v>3.1</v>
      </c>
    </row>
    <row r="366" spans="1:11" ht="30">
      <c r="A366" s="90"/>
      <c r="B366" s="70"/>
      <c r="C366" s="94"/>
      <c r="D366" s="43" t="s">
        <v>19</v>
      </c>
      <c r="E366" s="13"/>
      <c r="F366" s="13">
        <v>0</v>
      </c>
      <c r="G366" s="51">
        <v>0</v>
      </c>
      <c r="H366" s="13">
        <v>0</v>
      </c>
      <c r="I366" s="13">
        <v>0</v>
      </c>
      <c r="J366" s="13">
        <v>0</v>
      </c>
      <c r="K366" s="12">
        <f t="shared" si="66"/>
        <v>0</v>
      </c>
    </row>
    <row r="367" spans="1:11" ht="166.5" customHeight="1">
      <c r="A367" s="90"/>
      <c r="B367" s="70"/>
      <c r="C367" s="94"/>
      <c r="D367" s="43" t="s">
        <v>28</v>
      </c>
      <c r="E367" s="14"/>
      <c r="F367" s="14">
        <v>0</v>
      </c>
      <c r="G367" s="52">
        <v>0</v>
      </c>
      <c r="H367" s="14">
        <v>0</v>
      </c>
      <c r="I367" s="14">
        <v>0</v>
      </c>
      <c r="J367" s="14">
        <v>0</v>
      </c>
      <c r="K367" s="12">
        <f t="shared" si="66"/>
        <v>0</v>
      </c>
    </row>
    <row r="368" spans="1:11">
      <c r="A368" s="90" t="s">
        <v>114</v>
      </c>
      <c r="B368" s="70" t="s">
        <v>64</v>
      </c>
      <c r="C368" s="94" t="s">
        <v>180</v>
      </c>
      <c r="D368" s="47" t="s">
        <v>6</v>
      </c>
      <c r="E368" s="13">
        <f>E369+E370+E371</f>
        <v>0</v>
      </c>
      <c r="F368" s="13">
        <f>F369+F370+F371</f>
        <v>0</v>
      </c>
      <c r="G368" s="51">
        <f t="shared" ref="G368:I368" si="73">G369+G370+G371</f>
        <v>303.10000000000002</v>
      </c>
      <c r="H368" s="13">
        <f t="shared" si="73"/>
        <v>0</v>
      </c>
      <c r="I368" s="13">
        <f t="shared" si="73"/>
        <v>0</v>
      </c>
      <c r="J368" s="13">
        <f t="shared" ref="J368" si="74">J369+J370+J371</f>
        <v>0</v>
      </c>
      <c r="K368" s="12">
        <f t="shared" si="66"/>
        <v>303.10000000000002</v>
      </c>
    </row>
    <row r="369" spans="1:11">
      <c r="A369" s="90"/>
      <c r="B369" s="70"/>
      <c r="C369" s="94"/>
      <c r="D369" s="43" t="s">
        <v>16</v>
      </c>
      <c r="E369" s="13"/>
      <c r="F369" s="13"/>
      <c r="G369" s="51"/>
      <c r="H369" s="13"/>
      <c r="I369" s="13"/>
      <c r="J369" s="13"/>
      <c r="K369" s="12">
        <f t="shared" si="66"/>
        <v>0</v>
      </c>
    </row>
    <row r="370" spans="1:11">
      <c r="A370" s="90"/>
      <c r="B370" s="70"/>
      <c r="C370" s="94"/>
      <c r="D370" s="43" t="s">
        <v>17</v>
      </c>
      <c r="E370" s="13"/>
      <c r="F370" s="13"/>
      <c r="G370" s="51">
        <v>300</v>
      </c>
      <c r="H370" s="13"/>
      <c r="I370" s="13"/>
      <c r="J370" s="13"/>
      <c r="K370" s="12">
        <f t="shared" si="66"/>
        <v>300</v>
      </c>
    </row>
    <row r="371" spans="1:11">
      <c r="A371" s="90"/>
      <c r="B371" s="70"/>
      <c r="C371" s="94"/>
      <c r="D371" s="43" t="s">
        <v>18</v>
      </c>
      <c r="E371" s="13"/>
      <c r="F371" s="13"/>
      <c r="G371" s="51">
        <v>3.1</v>
      </c>
      <c r="H371" s="13"/>
      <c r="I371" s="13"/>
      <c r="J371" s="13"/>
      <c r="K371" s="12">
        <f t="shared" si="66"/>
        <v>3.1</v>
      </c>
    </row>
    <row r="372" spans="1:11" ht="30">
      <c r="A372" s="90"/>
      <c r="B372" s="70"/>
      <c r="C372" s="94"/>
      <c r="D372" s="43" t="s">
        <v>19</v>
      </c>
      <c r="E372" s="13"/>
      <c r="F372" s="13">
        <v>0</v>
      </c>
      <c r="G372" s="51">
        <v>0</v>
      </c>
      <c r="H372" s="13">
        <v>0</v>
      </c>
      <c r="I372" s="13">
        <v>0</v>
      </c>
      <c r="J372" s="13">
        <v>0</v>
      </c>
      <c r="K372" s="12">
        <f t="shared" si="66"/>
        <v>0</v>
      </c>
    </row>
    <row r="373" spans="1:11" ht="158.25" customHeight="1">
      <c r="A373" s="90"/>
      <c r="B373" s="70"/>
      <c r="C373" s="94"/>
      <c r="D373" s="43" t="s">
        <v>28</v>
      </c>
      <c r="E373" s="14"/>
      <c r="F373" s="14">
        <v>0</v>
      </c>
      <c r="G373" s="52">
        <v>0</v>
      </c>
      <c r="H373" s="14">
        <v>0</v>
      </c>
      <c r="I373" s="14">
        <v>0</v>
      </c>
      <c r="J373" s="14">
        <v>0</v>
      </c>
      <c r="K373" s="12">
        <f t="shared" si="66"/>
        <v>0</v>
      </c>
    </row>
    <row r="374" spans="1:11">
      <c r="A374" s="90" t="s">
        <v>115</v>
      </c>
      <c r="B374" s="70" t="s">
        <v>64</v>
      </c>
      <c r="C374" s="94" t="s">
        <v>181</v>
      </c>
      <c r="D374" s="47" t="s">
        <v>6</v>
      </c>
      <c r="E374" s="13">
        <f>E375+E376+E377</f>
        <v>0</v>
      </c>
      <c r="F374" s="13">
        <f>F375+F376+F377</f>
        <v>0</v>
      </c>
      <c r="G374" s="51">
        <f t="shared" ref="G374:I374" si="75">G375+G376+G377</f>
        <v>303.10000000000002</v>
      </c>
      <c r="H374" s="13">
        <f t="shared" si="75"/>
        <v>0</v>
      </c>
      <c r="I374" s="13">
        <f t="shared" si="75"/>
        <v>0</v>
      </c>
      <c r="J374" s="13">
        <f t="shared" ref="J374" si="76">J375+J376+J377</f>
        <v>0</v>
      </c>
      <c r="K374" s="12">
        <f t="shared" si="66"/>
        <v>303.10000000000002</v>
      </c>
    </row>
    <row r="375" spans="1:11">
      <c r="A375" s="90"/>
      <c r="B375" s="70"/>
      <c r="C375" s="94"/>
      <c r="D375" s="43" t="s">
        <v>16</v>
      </c>
      <c r="E375" s="13"/>
      <c r="F375" s="13"/>
      <c r="G375" s="51"/>
      <c r="H375" s="13"/>
      <c r="I375" s="13"/>
      <c r="J375" s="13"/>
      <c r="K375" s="12">
        <f t="shared" si="66"/>
        <v>0</v>
      </c>
    </row>
    <row r="376" spans="1:11">
      <c r="A376" s="90"/>
      <c r="B376" s="70"/>
      <c r="C376" s="94"/>
      <c r="D376" s="43" t="s">
        <v>17</v>
      </c>
      <c r="E376" s="13"/>
      <c r="F376" s="13"/>
      <c r="G376" s="51">
        <v>300</v>
      </c>
      <c r="H376" s="13"/>
      <c r="I376" s="13"/>
      <c r="J376" s="13"/>
      <c r="K376" s="12">
        <f t="shared" si="66"/>
        <v>300</v>
      </c>
    </row>
    <row r="377" spans="1:11">
      <c r="A377" s="90"/>
      <c r="B377" s="70"/>
      <c r="C377" s="94"/>
      <c r="D377" s="43" t="s">
        <v>18</v>
      </c>
      <c r="E377" s="13"/>
      <c r="F377" s="13"/>
      <c r="G377" s="51">
        <v>3.1</v>
      </c>
      <c r="H377" s="13"/>
      <c r="I377" s="13"/>
      <c r="J377" s="13"/>
      <c r="K377" s="12">
        <f t="shared" si="66"/>
        <v>3.1</v>
      </c>
    </row>
    <row r="378" spans="1:11" ht="30">
      <c r="A378" s="90"/>
      <c r="B378" s="70"/>
      <c r="C378" s="94"/>
      <c r="D378" s="43" t="s">
        <v>19</v>
      </c>
      <c r="E378" s="13"/>
      <c r="F378" s="13">
        <v>0</v>
      </c>
      <c r="G378" s="51">
        <v>0</v>
      </c>
      <c r="H378" s="13">
        <v>0</v>
      </c>
      <c r="I378" s="13">
        <v>0</v>
      </c>
      <c r="J378" s="13">
        <v>0</v>
      </c>
      <c r="K378" s="12">
        <f t="shared" si="66"/>
        <v>0</v>
      </c>
    </row>
    <row r="379" spans="1:11" ht="155.25" customHeight="1">
      <c r="A379" s="90"/>
      <c r="B379" s="70"/>
      <c r="C379" s="94"/>
      <c r="D379" s="43" t="s">
        <v>28</v>
      </c>
      <c r="E379" s="14"/>
      <c r="F379" s="14">
        <v>0</v>
      </c>
      <c r="G379" s="52">
        <v>0</v>
      </c>
      <c r="H379" s="14">
        <v>0</v>
      </c>
      <c r="I379" s="14">
        <v>0</v>
      </c>
      <c r="J379" s="14">
        <v>0</v>
      </c>
      <c r="K379" s="12">
        <f t="shared" si="66"/>
        <v>0</v>
      </c>
    </row>
    <row r="380" spans="1:11">
      <c r="A380" s="90" t="s">
        <v>116</v>
      </c>
      <c r="B380" s="70" t="s">
        <v>64</v>
      </c>
      <c r="C380" s="94" t="s">
        <v>183</v>
      </c>
      <c r="D380" s="47" t="s">
        <v>6</v>
      </c>
      <c r="E380" s="13">
        <f>E381+E382+E383</f>
        <v>0</v>
      </c>
      <c r="F380" s="13">
        <f>F381+F382+F383</f>
        <v>0</v>
      </c>
      <c r="G380" s="51">
        <f t="shared" ref="G380:I380" si="77">G381+G382+G383</f>
        <v>303.10000000000002</v>
      </c>
      <c r="H380" s="13">
        <f t="shared" si="77"/>
        <v>0</v>
      </c>
      <c r="I380" s="13">
        <f t="shared" si="77"/>
        <v>0</v>
      </c>
      <c r="J380" s="13">
        <f t="shared" ref="J380" si="78">J381+J382+J383</f>
        <v>0</v>
      </c>
      <c r="K380" s="12">
        <f t="shared" si="66"/>
        <v>303.10000000000002</v>
      </c>
    </row>
    <row r="381" spans="1:11">
      <c r="A381" s="90"/>
      <c r="B381" s="70"/>
      <c r="C381" s="94"/>
      <c r="D381" s="43" t="s">
        <v>16</v>
      </c>
      <c r="E381" s="13"/>
      <c r="F381" s="13"/>
      <c r="G381" s="51"/>
      <c r="H381" s="13"/>
      <c r="I381" s="13"/>
      <c r="J381" s="13"/>
      <c r="K381" s="12">
        <f t="shared" si="66"/>
        <v>0</v>
      </c>
    </row>
    <row r="382" spans="1:11">
      <c r="A382" s="90"/>
      <c r="B382" s="70"/>
      <c r="C382" s="94"/>
      <c r="D382" s="43" t="s">
        <v>17</v>
      </c>
      <c r="E382" s="13"/>
      <c r="F382" s="13"/>
      <c r="G382" s="51">
        <v>300</v>
      </c>
      <c r="H382" s="13"/>
      <c r="I382" s="13"/>
      <c r="J382" s="13"/>
      <c r="K382" s="12">
        <f t="shared" si="66"/>
        <v>300</v>
      </c>
    </row>
    <row r="383" spans="1:11">
      <c r="A383" s="90"/>
      <c r="B383" s="70"/>
      <c r="C383" s="94"/>
      <c r="D383" s="43" t="s">
        <v>18</v>
      </c>
      <c r="E383" s="13"/>
      <c r="F383" s="13"/>
      <c r="G383" s="51">
        <v>3.1</v>
      </c>
      <c r="H383" s="13"/>
      <c r="I383" s="13"/>
      <c r="J383" s="13"/>
      <c r="K383" s="12">
        <f t="shared" si="66"/>
        <v>3.1</v>
      </c>
    </row>
    <row r="384" spans="1:11" ht="30">
      <c r="A384" s="90"/>
      <c r="B384" s="70"/>
      <c r="C384" s="94"/>
      <c r="D384" s="43" t="s">
        <v>19</v>
      </c>
      <c r="E384" s="13"/>
      <c r="F384" s="13">
        <v>0</v>
      </c>
      <c r="G384" s="51">
        <v>0</v>
      </c>
      <c r="H384" s="13">
        <v>0</v>
      </c>
      <c r="I384" s="13">
        <v>0</v>
      </c>
      <c r="J384" s="13">
        <v>0</v>
      </c>
      <c r="K384" s="12">
        <f t="shared" si="66"/>
        <v>0</v>
      </c>
    </row>
    <row r="385" spans="1:11" ht="160.5" customHeight="1">
      <c r="A385" s="90"/>
      <c r="B385" s="70"/>
      <c r="C385" s="94"/>
      <c r="D385" s="43" t="s">
        <v>28</v>
      </c>
      <c r="E385" s="14"/>
      <c r="F385" s="14">
        <v>0</v>
      </c>
      <c r="G385" s="52">
        <v>0</v>
      </c>
      <c r="H385" s="14">
        <v>0</v>
      </c>
      <c r="I385" s="14">
        <v>0</v>
      </c>
      <c r="J385" s="14">
        <v>0</v>
      </c>
      <c r="K385" s="12">
        <f t="shared" si="66"/>
        <v>0</v>
      </c>
    </row>
    <row r="386" spans="1:11">
      <c r="A386" s="90" t="s">
        <v>119</v>
      </c>
      <c r="B386" s="70" t="s">
        <v>64</v>
      </c>
      <c r="C386" s="94" t="s">
        <v>182</v>
      </c>
      <c r="D386" s="47" t="s">
        <v>6</v>
      </c>
      <c r="E386" s="13">
        <f>E387+E388+E389</f>
        <v>0</v>
      </c>
      <c r="F386" s="13">
        <f>F387+F388+F389</f>
        <v>0</v>
      </c>
      <c r="G386" s="51">
        <f t="shared" ref="G386:I386" si="79">G387+G388+G389</f>
        <v>0</v>
      </c>
      <c r="H386" s="13">
        <f t="shared" si="79"/>
        <v>303.10000000000002</v>
      </c>
      <c r="I386" s="13">
        <f t="shared" si="79"/>
        <v>0</v>
      </c>
      <c r="J386" s="13">
        <f t="shared" ref="J386" si="80">J387+J388+J389</f>
        <v>0</v>
      </c>
      <c r="K386" s="12">
        <f t="shared" si="66"/>
        <v>303.10000000000002</v>
      </c>
    </row>
    <row r="387" spans="1:11">
      <c r="A387" s="90"/>
      <c r="B387" s="70"/>
      <c r="C387" s="94"/>
      <c r="D387" s="43" t="s">
        <v>16</v>
      </c>
      <c r="E387" s="13"/>
      <c r="F387" s="13"/>
      <c r="G387" s="51"/>
      <c r="H387" s="13"/>
      <c r="I387" s="13"/>
      <c r="J387" s="13"/>
      <c r="K387" s="12">
        <f t="shared" si="66"/>
        <v>0</v>
      </c>
    </row>
    <row r="388" spans="1:11">
      <c r="A388" s="90"/>
      <c r="B388" s="70"/>
      <c r="C388" s="94"/>
      <c r="D388" s="43" t="s">
        <v>17</v>
      </c>
      <c r="E388" s="13"/>
      <c r="F388" s="13"/>
      <c r="G388" s="51"/>
      <c r="H388" s="13">
        <v>300</v>
      </c>
      <c r="I388" s="13"/>
      <c r="J388" s="13"/>
      <c r="K388" s="12">
        <f t="shared" si="66"/>
        <v>300</v>
      </c>
    </row>
    <row r="389" spans="1:11">
      <c r="A389" s="90"/>
      <c r="B389" s="70"/>
      <c r="C389" s="94"/>
      <c r="D389" s="43" t="s">
        <v>18</v>
      </c>
      <c r="E389" s="13"/>
      <c r="F389" s="13"/>
      <c r="G389" s="51"/>
      <c r="H389" s="13">
        <v>3.1</v>
      </c>
      <c r="I389" s="13"/>
      <c r="J389" s="13"/>
      <c r="K389" s="12">
        <f t="shared" si="66"/>
        <v>3.1</v>
      </c>
    </row>
    <row r="390" spans="1:11" ht="30">
      <c r="A390" s="90"/>
      <c r="B390" s="70"/>
      <c r="C390" s="94"/>
      <c r="D390" s="43" t="s">
        <v>19</v>
      </c>
      <c r="E390" s="13"/>
      <c r="F390" s="13">
        <v>0</v>
      </c>
      <c r="G390" s="51">
        <v>0</v>
      </c>
      <c r="H390" s="13">
        <v>0</v>
      </c>
      <c r="I390" s="13">
        <v>0</v>
      </c>
      <c r="J390" s="13">
        <v>0</v>
      </c>
      <c r="K390" s="12">
        <f t="shared" si="66"/>
        <v>0</v>
      </c>
    </row>
    <row r="391" spans="1:11" ht="156" customHeight="1">
      <c r="A391" s="90"/>
      <c r="B391" s="70"/>
      <c r="C391" s="94"/>
      <c r="D391" s="43" t="s">
        <v>28</v>
      </c>
      <c r="E391" s="14"/>
      <c r="F391" s="14">
        <v>0</v>
      </c>
      <c r="G391" s="52">
        <v>0</v>
      </c>
      <c r="H391" s="14">
        <v>0</v>
      </c>
      <c r="I391" s="14">
        <v>0</v>
      </c>
      <c r="J391" s="14">
        <v>0</v>
      </c>
      <c r="K391" s="12">
        <f t="shared" si="66"/>
        <v>0</v>
      </c>
    </row>
    <row r="392" spans="1:11">
      <c r="A392" s="90" t="s">
        <v>86</v>
      </c>
      <c r="B392" s="70" t="s">
        <v>9</v>
      </c>
      <c r="C392" s="91" t="s">
        <v>87</v>
      </c>
      <c r="D392" s="47" t="s">
        <v>6</v>
      </c>
      <c r="E392" s="13">
        <v>0</v>
      </c>
      <c r="F392" s="13">
        <v>0</v>
      </c>
      <c r="G392" s="51">
        <v>0</v>
      </c>
      <c r="H392" s="13">
        <v>0</v>
      </c>
      <c r="I392" s="13">
        <v>0</v>
      </c>
      <c r="J392" s="13">
        <v>0</v>
      </c>
      <c r="K392" s="12">
        <f t="shared" si="66"/>
        <v>0</v>
      </c>
    </row>
    <row r="393" spans="1:11">
      <c r="A393" s="90"/>
      <c r="B393" s="70"/>
      <c r="C393" s="92"/>
      <c r="D393" s="43" t="s">
        <v>16</v>
      </c>
      <c r="E393" s="13">
        <v>0</v>
      </c>
      <c r="F393" s="13">
        <v>0</v>
      </c>
      <c r="G393" s="51">
        <v>0</v>
      </c>
      <c r="H393" s="13">
        <v>0</v>
      </c>
      <c r="I393" s="13">
        <v>0</v>
      </c>
      <c r="J393" s="13">
        <v>0</v>
      </c>
      <c r="K393" s="12">
        <f t="shared" si="66"/>
        <v>0</v>
      </c>
    </row>
    <row r="394" spans="1:11">
      <c r="A394" s="90"/>
      <c r="B394" s="70"/>
      <c r="C394" s="92"/>
      <c r="D394" s="43" t="s">
        <v>17</v>
      </c>
      <c r="E394" s="13">
        <v>0</v>
      </c>
      <c r="F394" s="13">
        <v>0</v>
      </c>
      <c r="G394" s="51">
        <v>0</v>
      </c>
      <c r="H394" s="13">
        <v>0</v>
      </c>
      <c r="I394" s="13">
        <v>0</v>
      </c>
      <c r="J394" s="13">
        <v>0</v>
      </c>
      <c r="K394" s="12">
        <f t="shared" si="66"/>
        <v>0</v>
      </c>
    </row>
    <row r="395" spans="1:11" ht="19.5" customHeight="1">
      <c r="A395" s="90"/>
      <c r="B395" s="70"/>
      <c r="C395" s="92"/>
      <c r="D395" s="43" t="s">
        <v>18</v>
      </c>
      <c r="E395" s="13">
        <v>0</v>
      </c>
      <c r="F395" s="13">
        <v>0</v>
      </c>
      <c r="G395" s="51">
        <v>0</v>
      </c>
      <c r="H395" s="13">
        <v>0</v>
      </c>
      <c r="I395" s="13">
        <v>0</v>
      </c>
      <c r="J395" s="13">
        <v>0</v>
      </c>
      <c r="K395" s="12">
        <f t="shared" si="66"/>
        <v>0</v>
      </c>
    </row>
    <row r="396" spans="1:11" ht="3" customHeight="1">
      <c r="A396" s="90"/>
      <c r="B396" s="70"/>
      <c r="C396" s="92"/>
      <c r="D396" s="43" t="s">
        <v>19</v>
      </c>
      <c r="E396" s="13">
        <v>0</v>
      </c>
      <c r="F396" s="13">
        <v>0</v>
      </c>
      <c r="G396" s="51">
        <v>0</v>
      </c>
      <c r="H396" s="13">
        <v>0</v>
      </c>
      <c r="I396" s="13">
        <v>0</v>
      </c>
      <c r="J396" s="13">
        <v>0</v>
      </c>
      <c r="K396" s="12">
        <f t="shared" si="66"/>
        <v>0</v>
      </c>
    </row>
    <row r="397" spans="1:11" ht="15" customHeight="1">
      <c r="A397" s="90"/>
      <c r="B397" s="70"/>
      <c r="C397" s="93"/>
      <c r="D397" s="31" t="s">
        <v>28</v>
      </c>
      <c r="E397" s="13">
        <v>0</v>
      </c>
      <c r="F397" s="13">
        <v>0</v>
      </c>
      <c r="G397" s="51">
        <v>0</v>
      </c>
      <c r="H397" s="13">
        <v>0</v>
      </c>
      <c r="I397" s="13">
        <v>0</v>
      </c>
      <c r="J397" s="13">
        <v>0</v>
      </c>
      <c r="K397" s="12">
        <f t="shared" si="66"/>
        <v>0</v>
      </c>
    </row>
    <row r="398" spans="1:11">
      <c r="A398" s="90" t="s">
        <v>105</v>
      </c>
      <c r="B398" s="70" t="s">
        <v>9</v>
      </c>
      <c r="C398" s="91" t="s">
        <v>106</v>
      </c>
      <c r="D398" s="47" t="s">
        <v>6</v>
      </c>
      <c r="E398" s="13">
        <v>0</v>
      </c>
      <c r="F398" s="13">
        <f>F400+F401+F399</f>
        <v>2159.6999999999998</v>
      </c>
      <c r="G398" s="51">
        <v>0</v>
      </c>
      <c r="H398" s="13">
        <v>0</v>
      </c>
      <c r="I398" s="13">
        <v>0</v>
      </c>
      <c r="J398" s="13">
        <v>0</v>
      </c>
      <c r="K398" s="12">
        <f t="shared" si="66"/>
        <v>2159.6999999999998</v>
      </c>
    </row>
    <row r="399" spans="1:11">
      <c r="A399" s="90"/>
      <c r="B399" s="70"/>
      <c r="C399" s="92"/>
      <c r="D399" s="43" t="s">
        <v>16</v>
      </c>
      <c r="E399" s="13">
        <v>0</v>
      </c>
      <c r="F399" s="13">
        <v>0</v>
      </c>
      <c r="G399" s="51">
        <v>0</v>
      </c>
      <c r="H399" s="13">
        <v>0</v>
      </c>
      <c r="I399" s="13">
        <v>0</v>
      </c>
      <c r="J399" s="13">
        <v>0</v>
      </c>
      <c r="K399" s="12">
        <f t="shared" si="66"/>
        <v>0</v>
      </c>
    </row>
    <row r="400" spans="1:11">
      <c r="A400" s="90"/>
      <c r="B400" s="70"/>
      <c r="C400" s="92"/>
      <c r="D400" s="43" t="s">
        <v>17</v>
      </c>
      <c r="E400" s="13">
        <v>0</v>
      </c>
      <c r="F400" s="13">
        <v>2159.6999999999998</v>
      </c>
      <c r="G400" s="51">
        <v>0</v>
      </c>
      <c r="H400" s="13">
        <v>0</v>
      </c>
      <c r="I400" s="13">
        <v>0</v>
      </c>
      <c r="J400" s="13">
        <v>0</v>
      </c>
      <c r="K400" s="12">
        <f t="shared" si="66"/>
        <v>2159.6999999999998</v>
      </c>
    </row>
    <row r="401" spans="1:11">
      <c r="A401" s="90"/>
      <c r="B401" s="70"/>
      <c r="C401" s="92"/>
      <c r="D401" s="43" t="s">
        <v>18</v>
      </c>
      <c r="E401" s="13">
        <v>0</v>
      </c>
      <c r="F401" s="13">
        <v>0</v>
      </c>
      <c r="G401" s="51">
        <v>0</v>
      </c>
      <c r="H401" s="13">
        <v>0</v>
      </c>
      <c r="I401" s="13">
        <v>0</v>
      </c>
      <c r="J401" s="13">
        <v>0</v>
      </c>
      <c r="K401" s="12">
        <f t="shared" si="66"/>
        <v>0</v>
      </c>
    </row>
    <row r="402" spans="1:11" ht="30">
      <c r="A402" s="90"/>
      <c r="B402" s="70"/>
      <c r="C402" s="92"/>
      <c r="D402" s="43" t="s">
        <v>19</v>
      </c>
      <c r="E402" s="13">
        <v>0</v>
      </c>
      <c r="F402" s="13">
        <v>0</v>
      </c>
      <c r="G402" s="51">
        <v>0</v>
      </c>
      <c r="H402" s="13">
        <v>0</v>
      </c>
      <c r="I402" s="13">
        <v>0</v>
      </c>
      <c r="J402" s="13">
        <v>0</v>
      </c>
      <c r="K402" s="12">
        <f t="shared" si="66"/>
        <v>0</v>
      </c>
    </row>
    <row r="403" spans="1:11">
      <c r="A403" s="90"/>
      <c r="B403" s="70"/>
      <c r="C403" s="93"/>
      <c r="D403" s="31" t="s">
        <v>28</v>
      </c>
      <c r="E403" s="13">
        <v>0</v>
      </c>
      <c r="F403" s="13">
        <v>0</v>
      </c>
      <c r="G403" s="51">
        <v>0</v>
      </c>
      <c r="H403" s="13">
        <v>0</v>
      </c>
      <c r="I403" s="13">
        <v>0</v>
      </c>
      <c r="J403" s="13">
        <v>0</v>
      </c>
      <c r="K403" s="12">
        <f t="shared" si="66"/>
        <v>0</v>
      </c>
    </row>
    <row r="404" spans="1:11">
      <c r="A404" s="90" t="s">
        <v>107</v>
      </c>
      <c r="B404" s="70" t="s">
        <v>9</v>
      </c>
      <c r="C404" s="91" t="s">
        <v>184</v>
      </c>
      <c r="D404" s="47" t="s">
        <v>6</v>
      </c>
      <c r="E404" s="13">
        <v>0</v>
      </c>
      <c r="F404" s="13">
        <f>F406+F407+F405</f>
        <v>97.6</v>
      </c>
      <c r="G404" s="51">
        <f>G406+G407+G405</f>
        <v>518.9</v>
      </c>
      <c r="H404" s="13">
        <v>0</v>
      </c>
      <c r="I404" s="13">
        <v>0</v>
      </c>
      <c r="J404" s="13">
        <v>0</v>
      </c>
      <c r="K404" s="12">
        <f t="shared" si="66"/>
        <v>616.5</v>
      </c>
    </row>
    <row r="405" spans="1:11">
      <c r="A405" s="90"/>
      <c r="B405" s="70"/>
      <c r="C405" s="92"/>
      <c r="D405" s="43" t="s">
        <v>16</v>
      </c>
      <c r="E405" s="13">
        <v>0</v>
      </c>
      <c r="F405" s="13">
        <v>0</v>
      </c>
      <c r="G405" s="51"/>
      <c r="H405" s="13">
        <v>0</v>
      </c>
      <c r="I405" s="13">
        <v>0</v>
      </c>
      <c r="J405" s="13">
        <v>0</v>
      </c>
      <c r="K405" s="12">
        <f t="shared" si="66"/>
        <v>0</v>
      </c>
    </row>
    <row r="406" spans="1:11">
      <c r="A406" s="90"/>
      <c r="B406" s="70"/>
      <c r="C406" s="92"/>
      <c r="D406" s="43" t="s">
        <v>17</v>
      </c>
      <c r="E406" s="13">
        <v>0</v>
      </c>
      <c r="F406" s="13">
        <v>97.6</v>
      </c>
      <c r="G406" s="51">
        <v>518.9</v>
      </c>
      <c r="H406" s="13">
        <v>0</v>
      </c>
      <c r="I406" s="13">
        <v>0</v>
      </c>
      <c r="J406" s="13">
        <v>0</v>
      </c>
      <c r="K406" s="12">
        <f t="shared" si="66"/>
        <v>616.5</v>
      </c>
    </row>
    <row r="407" spans="1:11">
      <c r="A407" s="90"/>
      <c r="B407" s="70"/>
      <c r="C407" s="92"/>
      <c r="D407" s="43" t="s">
        <v>18</v>
      </c>
      <c r="E407" s="13">
        <v>0</v>
      </c>
      <c r="F407" s="13">
        <v>0</v>
      </c>
      <c r="G407" s="51">
        <v>0</v>
      </c>
      <c r="H407" s="13">
        <v>0</v>
      </c>
      <c r="I407" s="13">
        <v>0</v>
      </c>
      <c r="J407" s="13">
        <v>0</v>
      </c>
      <c r="K407" s="12">
        <f t="shared" si="66"/>
        <v>0</v>
      </c>
    </row>
    <row r="408" spans="1:11" ht="30">
      <c r="A408" s="90"/>
      <c r="B408" s="70"/>
      <c r="C408" s="92"/>
      <c r="D408" s="43" t="s">
        <v>19</v>
      </c>
      <c r="E408" s="13">
        <v>0</v>
      </c>
      <c r="F408" s="13">
        <v>0</v>
      </c>
      <c r="G408" s="51">
        <v>0</v>
      </c>
      <c r="H408" s="13">
        <v>0</v>
      </c>
      <c r="I408" s="13">
        <v>0</v>
      </c>
      <c r="J408" s="13">
        <v>0</v>
      </c>
      <c r="K408" s="12">
        <f t="shared" si="66"/>
        <v>0</v>
      </c>
    </row>
    <row r="409" spans="1:11">
      <c r="A409" s="90"/>
      <c r="B409" s="70"/>
      <c r="C409" s="93"/>
      <c r="D409" s="31" t="s">
        <v>28</v>
      </c>
      <c r="E409" s="13">
        <v>0</v>
      </c>
      <c r="F409" s="13">
        <v>0</v>
      </c>
      <c r="G409" s="51">
        <v>0</v>
      </c>
      <c r="H409" s="13">
        <v>0</v>
      </c>
      <c r="I409" s="13">
        <v>0</v>
      </c>
      <c r="J409" s="13">
        <v>0</v>
      </c>
      <c r="K409" s="12">
        <f t="shared" ref="K409:K433" si="81">SUM(E409:J409)</f>
        <v>0</v>
      </c>
    </row>
    <row r="410" spans="1:11">
      <c r="A410" s="90" t="s">
        <v>109</v>
      </c>
      <c r="B410" s="70" t="s">
        <v>9</v>
      </c>
      <c r="C410" s="91" t="s">
        <v>120</v>
      </c>
      <c r="D410" s="47" t="s">
        <v>6</v>
      </c>
      <c r="E410" s="13">
        <v>0</v>
      </c>
      <c r="F410" s="13">
        <f>F412+F413+F411</f>
        <v>612.4</v>
      </c>
      <c r="G410" s="61"/>
      <c r="H410" s="13">
        <v>0</v>
      </c>
      <c r="I410" s="13">
        <v>0</v>
      </c>
      <c r="J410" s="13">
        <v>0</v>
      </c>
      <c r="K410" s="12">
        <f t="shared" si="81"/>
        <v>612.4</v>
      </c>
    </row>
    <row r="411" spans="1:11">
      <c r="A411" s="90"/>
      <c r="B411" s="70"/>
      <c r="C411" s="92"/>
      <c r="D411" s="43" t="s">
        <v>16</v>
      </c>
      <c r="E411" s="13">
        <v>0</v>
      </c>
      <c r="F411" s="13">
        <v>600.13699999999994</v>
      </c>
      <c r="G411" s="51"/>
      <c r="H411" s="13">
        <v>0</v>
      </c>
      <c r="I411" s="13">
        <v>0</v>
      </c>
      <c r="J411" s="13">
        <v>0</v>
      </c>
      <c r="K411" s="12">
        <f t="shared" si="81"/>
        <v>600.13699999999994</v>
      </c>
    </row>
    <row r="412" spans="1:11">
      <c r="A412" s="90"/>
      <c r="B412" s="70"/>
      <c r="C412" s="92"/>
      <c r="D412" s="43" t="s">
        <v>17</v>
      </c>
      <c r="E412" s="13">
        <v>0</v>
      </c>
      <c r="F412" s="13">
        <v>6.0629999999999997</v>
      </c>
      <c r="G412" s="51"/>
      <c r="H412" s="13">
        <v>0</v>
      </c>
      <c r="I412" s="13">
        <v>0</v>
      </c>
      <c r="J412" s="13">
        <v>0</v>
      </c>
      <c r="K412" s="12">
        <f t="shared" si="81"/>
        <v>6.0629999999999997</v>
      </c>
    </row>
    <row r="413" spans="1:11">
      <c r="A413" s="90"/>
      <c r="B413" s="70"/>
      <c r="C413" s="92"/>
      <c r="D413" s="43" t="s">
        <v>18</v>
      </c>
      <c r="E413" s="13">
        <v>0</v>
      </c>
      <c r="F413" s="13">
        <v>6.2</v>
      </c>
      <c r="G413" s="51"/>
      <c r="H413" s="13">
        <v>0</v>
      </c>
      <c r="I413" s="13">
        <v>0</v>
      </c>
      <c r="J413" s="13">
        <v>0</v>
      </c>
      <c r="K413" s="12">
        <f t="shared" si="81"/>
        <v>6.2</v>
      </c>
    </row>
    <row r="414" spans="1:11" ht="30">
      <c r="A414" s="90"/>
      <c r="B414" s="70"/>
      <c r="C414" s="92"/>
      <c r="D414" s="43" t="s">
        <v>19</v>
      </c>
      <c r="E414" s="13">
        <v>0</v>
      </c>
      <c r="F414" s="13">
        <v>0</v>
      </c>
      <c r="G414" s="51">
        <v>0</v>
      </c>
      <c r="H414" s="13">
        <v>0</v>
      </c>
      <c r="I414" s="13">
        <v>0</v>
      </c>
      <c r="J414" s="13">
        <v>0</v>
      </c>
      <c r="K414" s="12">
        <f t="shared" si="81"/>
        <v>0</v>
      </c>
    </row>
    <row r="415" spans="1:11" ht="31.5" customHeight="1">
      <c r="A415" s="90"/>
      <c r="B415" s="70"/>
      <c r="C415" s="93"/>
      <c r="D415" s="31" t="s">
        <v>28</v>
      </c>
      <c r="E415" s="13">
        <v>0</v>
      </c>
      <c r="F415" s="13">
        <v>0</v>
      </c>
      <c r="G415" s="51">
        <v>0</v>
      </c>
      <c r="H415" s="13">
        <v>0</v>
      </c>
      <c r="I415" s="13">
        <v>0</v>
      </c>
      <c r="J415" s="13">
        <v>0</v>
      </c>
      <c r="K415" s="12">
        <f t="shared" si="81"/>
        <v>0</v>
      </c>
    </row>
    <row r="416" spans="1:11">
      <c r="A416" s="90" t="s">
        <v>110</v>
      </c>
      <c r="B416" s="70" t="s">
        <v>9</v>
      </c>
      <c r="C416" s="91" t="s">
        <v>118</v>
      </c>
      <c r="D416" s="47" t="s">
        <v>6</v>
      </c>
      <c r="E416" s="13">
        <v>0</v>
      </c>
      <c r="F416" s="13">
        <f>F418+F419+F417</f>
        <v>433.5</v>
      </c>
      <c r="G416" s="51">
        <v>0</v>
      </c>
      <c r="H416" s="13">
        <v>0</v>
      </c>
      <c r="I416" s="13">
        <v>0</v>
      </c>
      <c r="J416" s="13">
        <v>0</v>
      </c>
      <c r="K416" s="12">
        <f t="shared" si="81"/>
        <v>433.5</v>
      </c>
    </row>
    <row r="417" spans="1:11">
      <c r="A417" s="90"/>
      <c r="B417" s="70"/>
      <c r="C417" s="92"/>
      <c r="D417" s="43" t="s">
        <v>16</v>
      </c>
      <c r="E417" s="13">
        <v>0</v>
      </c>
      <c r="F417" s="13">
        <v>0</v>
      </c>
      <c r="G417" s="51">
        <v>0</v>
      </c>
      <c r="H417" s="13">
        <v>0</v>
      </c>
      <c r="I417" s="13">
        <v>0</v>
      </c>
      <c r="J417" s="13">
        <v>0</v>
      </c>
      <c r="K417" s="12">
        <f t="shared" si="81"/>
        <v>0</v>
      </c>
    </row>
    <row r="418" spans="1:11">
      <c r="A418" s="90"/>
      <c r="B418" s="70"/>
      <c r="C418" s="92"/>
      <c r="D418" s="43" t="s">
        <v>17</v>
      </c>
      <c r="E418" s="13">
        <v>0</v>
      </c>
      <c r="F418" s="13">
        <v>433.5</v>
      </c>
      <c r="G418" s="51">
        <v>0</v>
      </c>
      <c r="H418" s="13">
        <v>0</v>
      </c>
      <c r="I418" s="13">
        <v>0</v>
      </c>
      <c r="J418" s="13">
        <v>0</v>
      </c>
      <c r="K418" s="12">
        <f t="shared" si="81"/>
        <v>433.5</v>
      </c>
    </row>
    <row r="419" spans="1:11">
      <c r="A419" s="90"/>
      <c r="B419" s="70"/>
      <c r="C419" s="92"/>
      <c r="D419" s="43" t="s">
        <v>18</v>
      </c>
      <c r="E419" s="13">
        <v>0</v>
      </c>
      <c r="F419" s="13">
        <v>0</v>
      </c>
      <c r="G419" s="51">
        <v>0</v>
      </c>
      <c r="H419" s="13">
        <v>0</v>
      </c>
      <c r="I419" s="13">
        <v>0</v>
      </c>
      <c r="J419" s="13">
        <v>0</v>
      </c>
      <c r="K419" s="12">
        <f t="shared" si="81"/>
        <v>0</v>
      </c>
    </row>
    <row r="420" spans="1:11" ht="30">
      <c r="A420" s="90"/>
      <c r="B420" s="70"/>
      <c r="C420" s="92"/>
      <c r="D420" s="43" t="s">
        <v>19</v>
      </c>
      <c r="E420" s="13">
        <v>0</v>
      </c>
      <c r="F420" s="13">
        <v>0</v>
      </c>
      <c r="G420" s="51">
        <v>0</v>
      </c>
      <c r="H420" s="13">
        <v>0</v>
      </c>
      <c r="I420" s="13">
        <v>0</v>
      </c>
      <c r="J420" s="13">
        <v>0</v>
      </c>
      <c r="K420" s="12">
        <f t="shared" si="81"/>
        <v>0</v>
      </c>
    </row>
    <row r="421" spans="1:11">
      <c r="A421" s="90"/>
      <c r="B421" s="70"/>
      <c r="C421" s="93"/>
      <c r="D421" s="31" t="s">
        <v>28</v>
      </c>
      <c r="E421" s="13">
        <v>0</v>
      </c>
      <c r="F421" s="13">
        <v>0</v>
      </c>
      <c r="G421" s="51">
        <v>0</v>
      </c>
      <c r="H421" s="13">
        <v>0</v>
      </c>
      <c r="I421" s="13">
        <v>0</v>
      </c>
      <c r="J421" s="13">
        <v>0</v>
      </c>
      <c r="K421" s="12">
        <f t="shared" si="81"/>
        <v>0</v>
      </c>
    </row>
    <row r="422" spans="1:11">
      <c r="A422" s="90" t="s">
        <v>111</v>
      </c>
      <c r="B422" s="70" t="s">
        <v>9</v>
      </c>
      <c r="C422" s="91" t="s">
        <v>117</v>
      </c>
      <c r="D422" s="47" t="s">
        <v>6</v>
      </c>
      <c r="E422" s="13">
        <v>0</v>
      </c>
      <c r="F422" s="13">
        <f>F424+F425+F423</f>
        <v>0</v>
      </c>
      <c r="G422" s="51">
        <f t="shared" ref="G422:I422" si="82">G424+G425+G423</f>
        <v>520.29999999999995</v>
      </c>
      <c r="H422" s="13">
        <f t="shared" si="82"/>
        <v>0</v>
      </c>
      <c r="I422" s="13">
        <f t="shared" si="82"/>
        <v>0</v>
      </c>
      <c r="J422" s="13">
        <f t="shared" ref="J422" si="83">J424+J425+J423</f>
        <v>0</v>
      </c>
      <c r="K422" s="12">
        <f t="shared" si="81"/>
        <v>520.29999999999995</v>
      </c>
    </row>
    <row r="423" spans="1:11">
      <c r="A423" s="90"/>
      <c r="B423" s="70"/>
      <c r="C423" s="92"/>
      <c r="D423" s="43" t="s">
        <v>16</v>
      </c>
      <c r="E423" s="13">
        <v>0</v>
      </c>
      <c r="F423" s="13">
        <v>0</v>
      </c>
      <c r="G423" s="51">
        <v>0</v>
      </c>
      <c r="H423" s="13">
        <v>0</v>
      </c>
      <c r="I423" s="13">
        <v>0</v>
      </c>
      <c r="J423" s="13">
        <v>0</v>
      </c>
      <c r="K423" s="12">
        <f t="shared" si="81"/>
        <v>0</v>
      </c>
    </row>
    <row r="424" spans="1:11">
      <c r="A424" s="90"/>
      <c r="B424" s="70"/>
      <c r="C424" s="92"/>
      <c r="D424" s="43" t="s">
        <v>17</v>
      </c>
      <c r="E424" s="13">
        <v>0</v>
      </c>
      <c r="F424" s="13">
        <v>0</v>
      </c>
      <c r="G424" s="51">
        <v>520.29999999999995</v>
      </c>
      <c r="H424" s="13">
        <v>0</v>
      </c>
      <c r="I424" s="13">
        <v>0</v>
      </c>
      <c r="J424" s="13">
        <v>0</v>
      </c>
      <c r="K424" s="12">
        <f t="shared" si="81"/>
        <v>520.29999999999995</v>
      </c>
    </row>
    <row r="425" spans="1:11">
      <c r="A425" s="90"/>
      <c r="B425" s="70"/>
      <c r="C425" s="92"/>
      <c r="D425" s="43" t="s">
        <v>18</v>
      </c>
      <c r="E425" s="13">
        <v>0</v>
      </c>
      <c r="F425" s="13">
        <v>0</v>
      </c>
      <c r="G425" s="51">
        <v>0</v>
      </c>
      <c r="H425" s="13">
        <v>0</v>
      </c>
      <c r="I425" s="13">
        <v>0</v>
      </c>
      <c r="J425" s="13">
        <v>0</v>
      </c>
      <c r="K425" s="12">
        <f t="shared" si="81"/>
        <v>0</v>
      </c>
    </row>
    <row r="426" spans="1:11" ht="30">
      <c r="A426" s="90"/>
      <c r="B426" s="70"/>
      <c r="C426" s="92"/>
      <c r="D426" s="43" t="s">
        <v>19</v>
      </c>
      <c r="E426" s="13">
        <v>0</v>
      </c>
      <c r="F426" s="13">
        <v>0</v>
      </c>
      <c r="G426" s="51">
        <v>0</v>
      </c>
      <c r="H426" s="13">
        <v>0</v>
      </c>
      <c r="I426" s="13">
        <v>0</v>
      </c>
      <c r="J426" s="13">
        <v>0</v>
      </c>
      <c r="K426" s="12">
        <f t="shared" si="81"/>
        <v>0</v>
      </c>
    </row>
    <row r="427" spans="1:11">
      <c r="A427" s="90"/>
      <c r="B427" s="70"/>
      <c r="C427" s="93"/>
      <c r="D427" s="31" t="s">
        <v>28</v>
      </c>
      <c r="E427" s="13">
        <v>0</v>
      </c>
      <c r="F427" s="13">
        <v>0</v>
      </c>
      <c r="G427" s="51">
        <v>0</v>
      </c>
      <c r="H427" s="13">
        <v>0</v>
      </c>
      <c r="I427" s="13">
        <v>0</v>
      </c>
      <c r="J427" s="13">
        <v>0</v>
      </c>
      <c r="K427" s="12">
        <f t="shared" si="81"/>
        <v>0</v>
      </c>
    </row>
    <row r="428" spans="1:11">
      <c r="A428" s="90" t="s">
        <v>132</v>
      </c>
      <c r="B428" s="70" t="s">
        <v>9</v>
      </c>
      <c r="C428" s="91" t="s">
        <v>133</v>
      </c>
      <c r="D428" s="47" t="s">
        <v>6</v>
      </c>
      <c r="E428" s="13">
        <v>0</v>
      </c>
      <c r="F428" s="13">
        <f>F430+F431+F429</f>
        <v>0</v>
      </c>
      <c r="G428" s="51">
        <f>G430+G431+G429</f>
        <v>1937.8999999999999</v>
      </c>
      <c r="H428" s="13">
        <f>H430+H431+H429</f>
        <v>1910.35</v>
      </c>
      <c r="I428" s="13">
        <f>I430+I431+I429</f>
        <v>1910.35</v>
      </c>
      <c r="J428" s="13">
        <f>J430+J431+J429</f>
        <v>1910.35</v>
      </c>
      <c r="K428" s="12">
        <f t="shared" si="81"/>
        <v>7668.9500000000007</v>
      </c>
    </row>
    <row r="429" spans="1:11">
      <c r="A429" s="90"/>
      <c r="B429" s="70"/>
      <c r="C429" s="92"/>
      <c r="D429" s="43" t="s">
        <v>16</v>
      </c>
      <c r="E429" s="13">
        <v>0</v>
      </c>
      <c r="F429" s="13">
        <v>0</v>
      </c>
      <c r="G429" s="51">
        <v>1899.3</v>
      </c>
      <c r="H429" s="13">
        <v>1872.33</v>
      </c>
      <c r="I429" s="13">
        <v>1872.33</v>
      </c>
      <c r="J429" s="13">
        <v>1872.33</v>
      </c>
      <c r="K429" s="12">
        <f t="shared" si="81"/>
        <v>7516.29</v>
      </c>
    </row>
    <row r="430" spans="1:11">
      <c r="A430" s="90"/>
      <c r="B430" s="70"/>
      <c r="C430" s="92"/>
      <c r="D430" s="43" t="s">
        <v>17</v>
      </c>
      <c r="E430" s="13">
        <v>0</v>
      </c>
      <c r="F430" s="13">
        <v>0</v>
      </c>
      <c r="G430" s="51">
        <v>19.2</v>
      </c>
      <c r="H430" s="13">
        <v>18.920000000000002</v>
      </c>
      <c r="I430" s="13">
        <v>18.920000000000002</v>
      </c>
      <c r="J430" s="13">
        <v>18.920000000000002</v>
      </c>
      <c r="K430" s="12">
        <f t="shared" si="81"/>
        <v>75.960000000000008</v>
      </c>
    </row>
    <row r="431" spans="1:11">
      <c r="A431" s="90"/>
      <c r="B431" s="70"/>
      <c r="C431" s="92"/>
      <c r="D431" s="43" t="s">
        <v>18</v>
      </c>
      <c r="E431" s="13">
        <v>0</v>
      </c>
      <c r="F431" s="13">
        <v>0</v>
      </c>
      <c r="G431" s="51">
        <v>19.399999999999999</v>
      </c>
      <c r="H431" s="13">
        <v>19.100000000000001</v>
      </c>
      <c r="I431" s="13">
        <v>19.100000000000001</v>
      </c>
      <c r="J431" s="13">
        <v>19.100000000000001</v>
      </c>
      <c r="K431" s="12">
        <f t="shared" si="81"/>
        <v>76.7</v>
      </c>
    </row>
    <row r="432" spans="1:11" ht="30">
      <c r="A432" s="90"/>
      <c r="B432" s="70"/>
      <c r="C432" s="92"/>
      <c r="D432" s="43" t="s">
        <v>19</v>
      </c>
      <c r="E432" s="13">
        <v>0</v>
      </c>
      <c r="F432" s="13">
        <v>0</v>
      </c>
      <c r="G432" s="51">
        <v>0</v>
      </c>
      <c r="H432" s="13">
        <v>0</v>
      </c>
      <c r="I432" s="13">
        <v>0</v>
      </c>
      <c r="J432" s="13">
        <v>0</v>
      </c>
      <c r="K432" s="12">
        <f t="shared" si="81"/>
        <v>0</v>
      </c>
    </row>
    <row r="433" spans="1:11">
      <c r="A433" s="90"/>
      <c r="B433" s="70"/>
      <c r="C433" s="93"/>
      <c r="D433" s="31" t="s">
        <v>28</v>
      </c>
      <c r="E433" s="13">
        <v>0</v>
      </c>
      <c r="F433" s="13">
        <v>0</v>
      </c>
      <c r="G433" s="51">
        <v>0</v>
      </c>
      <c r="H433" s="13">
        <v>0</v>
      </c>
      <c r="I433" s="13">
        <v>0</v>
      </c>
      <c r="J433" s="13">
        <v>0</v>
      </c>
      <c r="K433" s="12">
        <f t="shared" si="81"/>
        <v>0</v>
      </c>
    </row>
    <row r="435" spans="1:11">
      <c r="E435" s="2" t="s">
        <v>141</v>
      </c>
    </row>
  </sheetData>
  <mergeCells count="199">
    <mergeCell ref="A428:A433"/>
    <mergeCell ref="B428:B433"/>
    <mergeCell ref="C428:C433"/>
    <mergeCell ref="A218:A223"/>
    <mergeCell ref="B218:B223"/>
    <mergeCell ref="C218:C223"/>
    <mergeCell ref="A290:A295"/>
    <mergeCell ref="B290:B295"/>
    <mergeCell ref="C290:C295"/>
    <mergeCell ref="A338:A343"/>
    <mergeCell ref="C338:C343"/>
    <mergeCell ref="B326:B331"/>
    <mergeCell ref="B332:B337"/>
    <mergeCell ref="B338:B343"/>
    <mergeCell ref="B320:B325"/>
    <mergeCell ref="C320:C325"/>
    <mergeCell ref="A320:A325"/>
    <mergeCell ref="C326:C331"/>
    <mergeCell ref="C332:C337"/>
    <mergeCell ref="A326:A331"/>
    <mergeCell ref="A332:A337"/>
    <mergeCell ref="A356:A361"/>
    <mergeCell ref="B356:B361"/>
    <mergeCell ref="C356:C361"/>
    <mergeCell ref="A194:A199"/>
    <mergeCell ref="B194:B199"/>
    <mergeCell ref="C194:C199"/>
    <mergeCell ref="A206:A211"/>
    <mergeCell ref="B206:B211"/>
    <mergeCell ref="C206:C211"/>
    <mergeCell ref="A212:A217"/>
    <mergeCell ref="B212:B217"/>
    <mergeCell ref="C212:C217"/>
    <mergeCell ref="A176:A181"/>
    <mergeCell ref="B176:B181"/>
    <mergeCell ref="C176:C181"/>
    <mergeCell ref="A182:A187"/>
    <mergeCell ref="B182:B187"/>
    <mergeCell ref="C182:C187"/>
    <mergeCell ref="A188:A193"/>
    <mergeCell ref="B188:B193"/>
    <mergeCell ref="C188:C193"/>
    <mergeCell ref="H2:K2"/>
    <mergeCell ref="A302:A307"/>
    <mergeCell ref="B302:B307"/>
    <mergeCell ref="C302:C307"/>
    <mergeCell ref="A308:A313"/>
    <mergeCell ref="B308:B313"/>
    <mergeCell ref="C308:C313"/>
    <mergeCell ref="C110:C116"/>
    <mergeCell ref="A296:A301"/>
    <mergeCell ref="B296:B301"/>
    <mergeCell ref="C296:C301"/>
    <mergeCell ref="C152:C157"/>
    <mergeCell ref="B152:B157"/>
    <mergeCell ref="A152:A157"/>
    <mergeCell ref="A98:A103"/>
    <mergeCell ref="B98:B103"/>
    <mergeCell ref="A22:A31"/>
    <mergeCell ref="B22:B31"/>
    <mergeCell ref="C22:C31"/>
    <mergeCell ref="C75:C84"/>
    <mergeCell ref="B75:B84"/>
    <mergeCell ref="A75:A84"/>
    <mergeCell ref="A32:A39"/>
    <mergeCell ref="B32:B39"/>
    <mergeCell ref="C32:C39"/>
    <mergeCell ref="A40:A51"/>
    <mergeCell ref="B40:B51"/>
    <mergeCell ref="C40:C51"/>
    <mergeCell ref="B52:B57"/>
    <mergeCell ref="C52:C57"/>
    <mergeCell ref="B64:B74"/>
    <mergeCell ref="A64:A74"/>
    <mergeCell ref="C64:C74"/>
    <mergeCell ref="A58:A63"/>
    <mergeCell ref="B58:B63"/>
    <mergeCell ref="A52:A57"/>
    <mergeCell ref="A12:K12"/>
    <mergeCell ref="A14:A15"/>
    <mergeCell ref="B14:B15"/>
    <mergeCell ref="C14:C15"/>
    <mergeCell ref="D14:D15"/>
    <mergeCell ref="E14:K14"/>
    <mergeCell ref="A16:A21"/>
    <mergeCell ref="B16:B21"/>
    <mergeCell ref="C16:C21"/>
    <mergeCell ref="C117:C123"/>
    <mergeCell ref="C124:C130"/>
    <mergeCell ref="C138:C144"/>
    <mergeCell ref="C145:C151"/>
    <mergeCell ref="B145:B151"/>
    <mergeCell ref="B131:B137"/>
    <mergeCell ref="C131:C137"/>
    <mergeCell ref="C58:C63"/>
    <mergeCell ref="A314:A319"/>
    <mergeCell ref="B314:B319"/>
    <mergeCell ref="C314:C319"/>
    <mergeCell ref="C98:C103"/>
    <mergeCell ref="A104:A109"/>
    <mergeCell ref="B104:B109"/>
    <mergeCell ref="C104:C109"/>
    <mergeCell ref="A85:A97"/>
    <mergeCell ref="B85:B97"/>
    <mergeCell ref="C85:C97"/>
    <mergeCell ref="A145:A151"/>
    <mergeCell ref="B110:B116"/>
    <mergeCell ref="A110:A116"/>
    <mergeCell ref="B117:B123"/>
    <mergeCell ref="A117:A123"/>
    <mergeCell ref="B124:B130"/>
    <mergeCell ref="A124:A130"/>
    <mergeCell ref="B138:B144"/>
    <mergeCell ref="A138:A144"/>
    <mergeCell ref="A131:A137"/>
    <mergeCell ref="A158:A163"/>
    <mergeCell ref="B158:B163"/>
    <mergeCell ref="C158:C163"/>
    <mergeCell ref="A164:A169"/>
    <mergeCell ref="B164:B169"/>
    <mergeCell ref="C164:C169"/>
    <mergeCell ref="A392:A397"/>
    <mergeCell ref="B392:B397"/>
    <mergeCell ref="C392:C397"/>
    <mergeCell ref="A362:A367"/>
    <mergeCell ref="B362:B367"/>
    <mergeCell ref="C362:C367"/>
    <mergeCell ref="A386:A391"/>
    <mergeCell ref="B386:B391"/>
    <mergeCell ref="C386:C391"/>
    <mergeCell ref="A410:A415"/>
    <mergeCell ref="B410:B415"/>
    <mergeCell ref="C410:C415"/>
    <mergeCell ref="A404:A409"/>
    <mergeCell ref="B404:B409"/>
    <mergeCell ref="C404:C409"/>
    <mergeCell ref="A398:A403"/>
    <mergeCell ref="B398:B403"/>
    <mergeCell ref="C398:C403"/>
    <mergeCell ref="A416:A421"/>
    <mergeCell ref="B416:B421"/>
    <mergeCell ref="C416:C421"/>
    <mergeCell ref="A422:A427"/>
    <mergeCell ref="B422:B427"/>
    <mergeCell ref="C422:C427"/>
    <mergeCell ref="A170:A175"/>
    <mergeCell ref="B170:B175"/>
    <mergeCell ref="C170:C175"/>
    <mergeCell ref="A368:A373"/>
    <mergeCell ref="B368:B373"/>
    <mergeCell ref="C368:C373"/>
    <mergeCell ref="A374:A379"/>
    <mergeCell ref="B374:B379"/>
    <mergeCell ref="C374:C379"/>
    <mergeCell ref="A380:A385"/>
    <mergeCell ref="B380:B385"/>
    <mergeCell ref="C380:C385"/>
    <mergeCell ref="A344:A349"/>
    <mergeCell ref="B344:B349"/>
    <mergeCell ref="C344:C349"/>
    <mergeCell ref="A350:A355"/>
    <mergeCell ref="B350:B355"/>
    <mergeCell ref="C350:C355"/>
    <mergeCell ref="A254:A259"/>
    <mergeCell ref="B254:B259"/>
    <mergeCell ref="C254:C259"/>
    <mergeCell ref="A224:A229"/>
    <mergeCell ref="B224:B229"/>
    <mergeCell ref="C224:C229"/>
    <mergeCell ref="A230:A235"/>
    <mergeCell ref="B230:B235"/>
    <mergeCell ref="C230:C235"/>
    <mergeCell ref="A236:A241"/>
    <mergeCell ref="B236:B241"/>
    <mergeCell ref="C236:C241"/>
    <mergeCell ref="A278:A283"/>
    <mergeCell ref="B278:B283"/>
    <mergeCell ref="C278:C283"/>
    <mergeCell ref="A200:A205"/>
    <mergeCell ref="B200:B205"/>
    <mergeCell ref="C200:C205"/>
    <mergeCell ref="A284:A289"/>
    <mergeCell ref="B284:B289"/>
    <mergeCell ref="C284:C289"/>
    <mergeCell ref="A260:A265"/>
    <mergeCell ref="B260:B265"/>
    <mergeCell ref="C260:C265"/>
    <mergeCell ref="A266:A271"/>
    <mergeCell ref="B266:B271"/>
    <mergeCell ref="C266:C271"/>
    <mergeCell ref="A272:A277"/>
    <mergeCell ref="B272:B277"/>
    <mergeCell ref="C272:C277"/>
    <mergeCell ref="A242:A247"/>
    <mergeCell ref="B242:B247"/>
    <mergeCell ref="C242:C247"/>
    <mergeCell ref="A248:A253"/>
    <mergeCell ref="B248:B253"/>
    <mergeCell ref="C248:C253"/>
  </mergeCells>
  <pageMargins left="0.51181102362204722" right="0.31496062992125984" top="0.74803149606299213" bottom="0.39370078740157483" header="0.31496062992125984" footer="0.39370078740157483"/>
  <pageSetup paperSize="9" scale="71" fitToHeight="0" orientation="landscape" blackAndWhite="1" useFirstPageNumber="1" r:id="rId1"/>
  <rowBreaks count="1" manualBreakCount="1">
    <brk id="157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Q235"/>
  <sheetViews>
    <sheetView view="pageBreakPreview" topLeftCell="A67" zoomScale="85" zoomScaleNormal="80" zoomScaleSheetLayoutView="85" workbookViewId="0">
      <pane xSplit="4" topLeftCell="E1" activePane="topRight" state="frozen"/>
      <selection pane="topRight" activeCell="E78" sqref="E78"/>
    </sheetView>
  </sheetViews>
  <sheetFormatPr defaultRowHeight="15"/>
  <cols>
    <col min="1" max="1" width="5.28515625" style="33" customWidth="1"/>
    <col min="2" max="2" width="16.85546875" style="6" customWidth="1"/>
    <col min="3" max="3" width="26.5703125" style="6" customWidth="1"/>
    <col min="4" max="4" width="33.85546875" style="6" customWidth="1"/>
    <col min="5" max="5" width="29.140625" style="2" customWidth="1"/>
    <col min="6" max="6" width="35" style="1" customWidth="1"/>
    <col min="7" max="7" width="35.7109375" style="6" customWidth="1"/>
    <col min="8" max="8" width="13" style="6" customWidth="1"/>
    <col min="9" max="9" width="11" style="6" bestFit="1" customWidth="1"/>
    <col min="10" max="10" width="11.140625" style="6" customWidth="1"/>
    <col min="11" max="16384" width="9.140625" style="6"/>
  </cols>
  <sheetData>
    <row r="1" spans="1:17" ht="15.75" customHeight="1">
      <c r="A1" s="36" t="s">
        <v>42</v>
      </c>
      <c r="B1" s="36"/>
      <c r="C1" s="36"/>
      <c r="D1" s="36"/>
      <c r="E1" s="36"/>
      <c r="F1" s="36"/>
    </row>
    <row r="2" spans="1:17" ht="19.5" customHeight="1"/>
    <row r="3" spans="1:17" ht="18" customHeight="1">
      <c r="A3" s="107" t="s">
        <v>0</v>
      </c>
      <c r="B3" s="78" t="s">
        <v>1</v>
      </c>
      <c r="C3" s="108" t="s">
        <v>5</v>
      </c>
      <c r="D3" s="75" t="s">
        <v>15</v>
      </c>
      <c r="E3" s="97"/>
      <c r="F3" s="97"/>
      <c r="G3" s="31"/>
    </row>
    <row r="4" spans="1:17" ht="45" customHeight="1">
      <c r="A4" s="107"/>
      <c r="B4" s="78"/>
      <c r="C4" s="108"/>
      <c r="D4" s="75"/>
      <c r="E4" s="4"/>
      <c r="F4" s="4"/>
      <c r="G4" s="31"/>
    </row>
    <row r="5" spans="1:17">
      <c r="A5" s="104"/>
      <c r="B5" s="70" t="s">
        <v>31</v>
      </c>
      <c r="C5" s="105" t="s">
        <v>47</v>
      </c>
      <c r="D5" s="8" t="s">
        <v>6</v>
      </c>
      <c r="E5" s="12"/>
      <c r="F5" s="26"/>
      <c r="G5" s="35"/>
      <c r="H5" s="3"/>
      <c r="I5" s="3"/>
      <c r="J5" s="3"/>
      <c r="K5" s="3"/>
      <c r="L5" s="3"/>
      <c r="M5" s="3"/>
      <c r="N5" s="3"/>
      <c r="O5" s="3"/>
      <c r="P5" s="3"/>
      <c r="Q5" s="3"/>
    </row>
    <row r="6" spans="1:17">
      <c r="A6" s="104"/>
      <c r="B6" s="70"/>
      <c r="C6" s="105"/>
      <c r="D6" s="32" t="s">
        <v>16</v>
      </c>
      <c r="E6" s="13"/>
      <c r="F6" s="13"/>
      <c r="G6" s="35"/>
      <c r="H6" s="3"/>
      <c r="I6" s="3"/>
    </row>
    <row r="7" spans="1:17">
      <c r="A7" s="104"/>
      <c r="B7" s="70"/>
      <c r="C7" s="105"/>
      <c r="D7" s="32" t="s">
        <v>17</v>
      </c>
      <c r="E7" s="13"/>
      <c r="F7" s="13"/>
      <c r="G7" s="35"/>
      <c r="H7" s="3"/>
      <c r="I7" s="3"/>
    </row>
    <row r="8" spans="1:17" ht="15" customHeight="1">
      <c r="A8" s="104"/>
      <c r="B8" s="70"/>
      <c r="C8" s="105"/>
      <c r="D8" s="32" t="s">
        <v>18</v>
      </c>
      <c r="E8" s="13"/>
      <c r="F8" s="13"/>
      <c r="G8" s="31"/>
      <c r="H8" s="11"/>
      <c r="I8" s="3"/>
    </row>
    <row r="9" spans="1:17" ht="31.5" customHeight="1">
      <c r="A9" s="104"/>
      <c r="B9" s="70"/>
      <c r="C9" s="105"/>
      <c r="D9" s="32" t="s">
        <v>19</v>
      </c>
      <c r="E9" s="13"/>
      <c r="F9" s="13"/>
      <c r="G9" s="31"/>
    </row>
    <row r="10" spans="1:17" ht="15" customHeight="1">
      <c r="A10" s="104"/>
      <c r="B10" s="70"/>
      <c r="C10" s="105"/>
      <c r="D10" s="32" t="s">
        <v>28</v>
      </c>
      <c r="E10" s="14"/>
      <c r="F10" s="14"/>
      <c r="G10" s="31"/>
    </row>
    <row r="11" spans="1:17" ht="15" customHeight="1">
      <c r="A11" s="106">
        <v>1</v>
      </c>
      <c r="B11" s="70" t="s">
        <v>9</v>
      </c>
      <c r="C11" s="105" t="s">
        <v>10</v>
      </c>
      <c r="D11" s="8" t="s">
        <v>6</v>
      </c>
      <c r="E11" s="13"/>
      <c r="F11" s="25"/>
      <c r="G11" s="31"/>
    </row>
    <row r="12" spans="1:17">
      <c r="A12" s="106"/>
      <c r="B12" s="70"/>
      <c r="C12" s="105"/>
      <c r="D12" s="32" t="s">
        <v>16</v>
      </c>
      <c r="E12" s="13"/>
      <c r="F12" s="13"/>
      <c r="G12" s="31"/>
    </row>
    <row r="13" spans="1:17">
      <c r="A13" s="106"/>
      <c r="B13" s="70"/>
      <c r="C13" s="105"/>
      <c r="D13" s="32" t="s">
        <v>17</v>
      </c>
      <c r="E13" s="13"/>
      <c r="F13" s="13"/>
      <c r="G13" s="31"/>
    </row>
    <row r="14" spans="1:17" ht="33.75" customHeight="1">
      <c r="A14" s="106"/>
      <c r="B14" s="70"/>
      <c r="C14" s="105"/>
      <c r="D14" s="5" t="s">
        <v>21</v>
      </c>
      <c r="E14" s="13"/>
      <c r="F14" s="13"/>
      <c r="G14" s="31"/>
    </row>
    <row r="15" spans="1:17">
      <c r="A15" s="106"/>
      <c r="B15" s="70"/>
      <c r="C15" s="105"/>
      <c r="D15" s="32" t="s">
        <v>18</v>
      </c>
      <c r="E15" s="13"/>
      <c r="F15" s="25"/>
      <c r="G15" s="31"/>
    </row>
    <row r="16" spans="1:17">
      <c r="A16" s="106"/>
      <c r="B16" s="70"/>
      <c r="C16" s="105"/>
      <c r="D16" s="5" t="s">
        <v>23</v>
      </c>
      <c r="E16" s="25"/>
      <c r="F16" s="13"/>
      <c r="G16" s="31"/>
    </row>
    <row r="17" spans="1:10" ht="30">
      <c r="A17" s="106"/>
      <c r="B17" s="70"/>
      <c r="C17" s="105"/>
      <c r="D17" s="5" t="s">
        <v>29</v>
      </c>
      <c r="E17" s="13"/>
      <c r="F17" s="13"/>
      <c r="G17" s="31"/>
    </row>
    <row r="18" spans="1:10" ht="30">
      <c r="A18" s="106"/>
      <c r="B18" s="70"/>
      <c r="C18" s="105"/>
      <c r="D18" s="5" t="s">
        <v>22</v>
      </c>
      <c r="E18" s="13"/>
      <c r="F18" s="13"/>
      <c r="G18" s="31"/>
    </row>
    <row r="19" spans="1:10" ht="30">
      <c r="A19" s="106"/>
      <c r="B19" s="70"/>
      <c r="C19" s="105"/>
      <c r="D19" s="5" t="s">
        <v>32</v>
      </c>
      <c r="E19" s="13"/>
      <c r="F19" s="13"/>
      <c r="G19" s="31"/>
    </row>
    <row r="20" spans="1:10">
      <c r="A20" s="106"/>
      <c r="B20" s="70"/>
      <c r="C20" s="105"/>
      <c r="D20" s="5" t="s">
        <v>24</v>
      </c>
      <c r="E20" s="24"/>
      <c r="F20" s="24"/>
      <c r="G20" s="31"/>
    </row>
    <row r="21" spans="1:10">
      <c r="A21" s="106">
        <v>2</v>
      </c>
      <c r="B21" s="70" t="s">
        <v>9</v>
      </c>
      <c r="C21" s="105" t="s">
        <v>11</v>
      </c>
      <c r="D21" s="8" t="s">
        <v>6</v>
      </c>
      <c r="E21" s="13"/>
      <c r="F21" s="13"/>
      <c r="G21" s="31"/>
      <c r="I21" s="3"/>
      <c r="J21" s="3"/>
    </row>
    <row r="22" spans="1:10">
      <c r="A22" s="106"/>
      <c r="B22" s="70"/>
      <c r="C22" s="105"/>
      <c r="D22" s="32" t="s">
        <v>16</v>
      </c>
      <c r="E22" s="13"/>
      <c r="F22" s="13"/>
      <c r="G22" s="31"/>
    </row>
    <row r="23" spans="1:10">
      <c r="A23" s="106"/>
      <c r="B23" s="70"/>
      <c r="C23" s="105"/>
      <c r="D23" s="32" t="s">
        <v>17</v>
      </c>
      <c r="E23" s="13"/>
      <c r="F23" s="13"/>
      <c r="G23" s="31"/>
    </row>
    <row r="24" spans="1:10" ht="42" customHeight="1">
      <c r="A24" s="106"/>
      <c r="B24" s="70"/>
      <c r="C24" s="105"/>
      <c r="D24" s="37" t="s">
        <v>39</v>
      </c>
      <c r="E24" s="13"/>
      <c r="F24" s="13"/>
      <c r="G24" s="31"/>
    </row>
    <row r="25" spans="1:10">
      <c r="A25" s="106"/>
      <c r="B25" s="70"/>
      <c r="C25" s="105"/>
      <c r="D25" s="32" t="s">
        <v>18</v>
      </c>
      <c r="E25" s="13"/>
      <c r="F25" s="13"/>
      <c r="G25" s="31"/>
    </row>
    <row r="26" spans="1:10" ht="39" customHeight="1">
      <c r="A26" s="106"/>
      <c r="B26" s="70"/>
      <c r="C26" s="105"/>
      <c r="D26" s="37" t="s">
        <v>33</v>
      </c>
      <c r="E26" s="13"/>
      <c r="F26" s="13"/>
      <c r="G26" s="31"/>
    </row>
    <row r="27" spans="1:10" ht="34.5" customHeight="1">
      <c r="A27" s="106"/>
      <c r="B27" s="70"/>
      <c r="C27" s="105"/>
      <c r="D27" s="32" t="s">
        <v>19</v>
      </c>
      <c r="E27" s="13"/>
      <c r="F27" s="13"/>
      <c r="G27" s="31"/>
    </row>
    <row r="28" spans="1:10" ht="16.5" customHeight="1">
      <c r="A28" s="106"/>
      <c r="B28" s="70"/>
      <c r="C28" s="105"/>
      <c r="D28" s="32" t="s">
        <v>28</v>
      </c>
      <c r="E28" s="13"/>
      <c r="F28" s="13"/>
      <c r="G28" s="31"/>
    </row>
    <row r="29" spans="1:10" ht="15" customHeight="1">
      <c r="A29" s="110">
        <v>3</v>
      </c>
      <c r="B29" s="80" t="s">
        <v>9</v>
      </c>
      <c r="C29" s="71" t="s">
        <v>51</v>
      </c>
      <c r="D29" s="8" t="s">
        <v>6</v>
      </c>
      <c r="E29" s="13"/>
      <c r="F29" s="13"/>
      <c r="G29" s="31"/>
      <c r="I29" s="3"/>
    </row>
    <row r="30" spans="1:10">
      <c r="A30" s="111"/>
      <c r="B30" s="81"/>
      <c r="C30" s="72"/>
      <c r="D30" s="32" t="s">
        <v>16</v>
      </c>
      <c r="E30" s="13"/>
      <c r="F30" s="13"/>
      <c r="G30" s="31"/>
    </row>
    <row r="31" spans="1:10">
      <c r="A31" s="111"/>
      <c r="B31" s="81"/>
      <c r="C31" s="72"/>
      <c r="D31" s="32" t="s">
        <v>17</v>
      </c>
      <c r="E31" s="13"/>
      <c r="F31" s="13"/>
      <c r="G31" s="31"/>
    </row>
    <row r="32" spans="1:10" ht="15" customHeight="1">
      <c r="A32" s="111"/>
      <c r="B32" s="81"/>
      <c r="C32" s="72"/>
      <c r="D32" s="32" t="s">
        <v>18</v>
      </c>
      <c r="E32" s="13"/>
      <c r="F32" s="13"/>
      <c r="G32" s="31"/>
    </row>
    <row r="33" spans="1:7" ht="15.75" customHeight="1">
      <c r="A33" s="111"/>
      <c r="B33" s="81"/>
      <c r="C33" s="72"/>
      <c r="D33" s="5" t="s">
        <v>23</v>
      </c>
      <c r="E33" s="13"/>
      <c r="F33" s="13"/>
      <c r="G33" s="31"/>
    </row>
    <row r="34" spans="1:7" ht="24.75" customHeight="1">
      <c r="A34" s="111"/>
      <c r="B34" s="81"/>
      <c r="C34" s="72"/>
      <c r="D34" s="37" t="s">
        <v>22</v>
      </c>
      <c r="E34" s="13"/>
      <c r="F34" s="13"/>
      <c r="G34" s="31"/>
    </row>
    <row r="35" spans="1:7" ht="24">
      <c r="A35" s="111"/>
      <c r="B35" s="81"/>
      <c r="C35" s="72"/>
      <c r="D35" s="37" t="s">
        <v>29</v>
      </c>
      <c r="E35" s="13"/>
      <c r="F35" s="13"/>
      <c r="G35" s="31"/>
    </row>
    <row r="36" spans="1:7">
      <c r="A36" s="111"/>
      <c r="B36" s="81"/>
      <c r="C36" s="72"/>
      <c r="D36" s="5" t="s">
        <v>24</v>
      </c>
      <c r="E36" s="13"/>
      <c r="F36" s="25"/>
      <c r="G36" s="31"/>
    </row>
    <row r="37" spans="1:7" ht="30">
      <c r="A37" s="111"/>
      <c r="B37" s="81"/>
      <c r="C37" s="72"/>
      <c r="D37" s="32" t="s">
        <v>19</v>
      </c>
      <c r="E37" s="13"/>
      <c r="F37" s="13"/>
      <c r="G37" s="31"/>
    </row>
    <row r="38" spans="1:7">
      <c r="A38" s="111"/>
      <c r="B38" s="81"/>
      <c r="C38" s="72"/>
      <c r="D38" s="32" t="s">
        <v>28</v>
      </c>
      <c r="E38" s="13"/>
      <c r="F38" s="13"/>
      <c r="G38" s="31"/>
    </row>
    <row r="39" spans="1:7" ht="18.75" customHeight="1">
      <c r="A39" s="109">
        <v>4</v>
      </c>
      <c r="B39" s="70" t="s">
        <v>9</v>
      </c>
      <c r="C39" s="105" t="s">
        <v>52</v>
      </c>
      <c r="D39" s="8" t="s">
        <v>6</v>
      </c>
      <c r="E39" s="13"/>
      <c r="F39" s="13"/>
      <c r="G39" s="31"/>
    </row>
    <row r="40" spans="1:7" ht="15.75" customHeight="1">
      <c r="A40" s="109"/>
      <c r="B40" s="70"/>
      <c r="C40" s="105"/>
      <c r="D40" s="32" t="s">
        <v>16</v>
      </c>
      <c r="E40" s="13"/>
      <c r="F40" s="13"/>
      <c r="G40" s="31"/>
    </row>
    <row r="41" spans="1:7" ht="16.5" customHeight="1">
      <c r="A41" s="109"/>
      <c r="B41" s="70"/>
      <c r="C41" s="105"/>
      <c r="D41" s="32" t="s">
        <v>17</v>
      </c>
      <c r="E41" s="13"/>
      <c r="F41" s="13"/>
      <c r="G41" s="31"/>
    </row>
    <row r="42" spans="1:7" ht="15" customHeight="1">
      <c r="A42" s="109"/>
      <c r="B42" s="70"/>
      <c r="C42" s="105"/>
      <c r="D42" s="32" t="s">
        <v>18</v>
      </c>
      <c r="E42" s="13"/>
      <c r="F42" s="13"/>
      <c r="G42" s="31"/>
    </row>
    <row r="43" spans="1:7" ht="30">
      <c r="A43" s="109"/>
      <c r="B43" s="70"/>
      <c r="C43" s="105"/>
      <c r="D43" s="32" t="s">
        <v>19</v>
      </c>
      <c r="E43" s="13"/>
      <c r="F43" s="13"/>
      <c r="G43" s="31"/>
    </row>
    <row r="44" spans="1:7" ht="21.75" customHeight="1">
      <c r="A44" s="109"/>
      <c r="B44" s="70"/>
      <c r="C44" s="105"/>
      <c r="D44" s="32" t="s">
        <v>28</v>
      </c>
      <c r="E44" s="13"/>
      <c r="F44" s="13"/>
      <c r="G44" s="31"/>
    </row>
    <row r="45" spans="1:7" ht="15" customHeight="1">
      <c r="A45" s="110">
        <v>5</v>
      </c>
      <c r="B45" s="65" t="s">
        <v>9</v>
      </c>
      <c r="C45" s="71" t="s">
        <v>53</v>
      </c>
      <c r="D45" s="8" t="s">
        <v>6</v>
      </c>
      <c r="E45" s="13"/>
      <c r="F45" s="13"/>
      <c r="G45" s="31"/>
    </row>
    <row r="46" spans="1:7">
      <c r="A46" s="111"/>
      <c r="B46" s="66"/>
      <c r="C46" s="72"/>
      <c r="D46" s="32" t="s">
        <v>16</v>
      </c>
      <c r="E46" s="13"/>
      <c r="F46" s="13"/>
      <c r="G46" s="31"/>
    </row>
    <row r="47" spans="1:7" ht="21" customHeight="1">
      <c r="A47" s="111"/>
      <c r="B47" s="66"/>
      <c r="C47" s="72"/>
      <c r="D47" s="32" t="s">
        <v>17</v>
      </c>
      <c r="E47" s="13"/>
      <c r="F47" s="13"/>
      <c r="G47" s="31"/>
    </row>
    <row r="48" spans="1:7" ht="15.75" customHeight="1">
      <c r="A48" s="111"/>
      <c r="B48" s="66"/>
      <c r="C48" s="72"/>
      <c r="D48" s="32" t="s">
        <v>18</v>
      </c>
      <c r="E48" s="13"/>
      <c r="F48" s="13"/>
      <c r="G48" s="31"/>
    </row>
    <row r="49" spans="1:7" ht="16.5" customHeight="1">
      <c r="A49" s="111"/>
      <c r="B49" s="66"/>
      <c r="C49" s="72"/>
      <c r="D49" s="32" t="s">
        <v>19</v>
      </c>
      <c r="E49" s="13"/>
      <c r="F49" s="13"/>
      <c r="G49" s="31"/>
    </row>
    <row r="50" spans="1:7" ht="16.5" customHeight="1">
      <c r="A50" s="112"/>
      <c r="B50" s="67"/>
      <c r="C50" s="73"/>
      <c r="D50" s="32" t="s">
        <v>28</v>
      </c>
      <c r="E50" s="13"/>
      <c r="F50" s="13"/>
      <c r="G50" s="31"/>
    </row>
    <row r="51" spans="1:7" ht="17.25" customHeight="1">
      <c r="A51" s="109">
        <v>6</v>
      </c>
      <c r="B51" s="70" t="s">
        <v>9</v>
      </c>
      <c r="C51" s="113" t="s">
        <v>34</v>
      </c>
      <c r="D51" s="8" t="s">
        <v>6</v>
      </c>
      <c r="E51" s="13"/>
      <c r="F51" s="13"/>
      <c r="G51" s="31"/>
    </row>
    <row r="52" spans="1:7" ht="17.25" customHeight="1">
      <c r="A52" s="109"/>
      <c r="B52" s="70"/>
      <c r="C52" s="113"/>
      <c r="D52" s="32" t="s">
        <v>16</v>
      </c>
      <c r="E52" s="13"/>
      <c r="F52" s="13"/>
      <c r="G52" s="31"/>
    </row>
    <row r="53" spans="1:7" ht="15.75" customHeight="1">
      <c r="A53" s="109"/>
      <c r="B53" s="70"/>
      <c r="C53" s="113"/>
      <c r="D53" s="32" t="s">
        <v>17</v>
      </c>
      <c r="E53" s="13"/>
      <c r="F53" s="13"/>
      <c r="G53" s="31"/>
    </row>
    <row r="54" spans="1:7">
      <c r="A54" s="109"/>
      <c r="B54" s="70"/>
      <c r="C54" s="113"/>
      <c r="D54" s="32" t="s">
        <v>18</v>
      </c>
      <c r="E54" s="13"/>
      <c r="F54" s="13"/>
      <c r="G54" s="31"/>
    </row>
    <row r="55" spans="1:7">
      <c r="A55" s="109"/>
      <c r="B55" s="70"/>
      <c r="C55" s="113"/>
      <c r="D55" s="5" t="s">
        <v>23</v>
      </c>
      <c r="E55" s="13"/>
      <c r="F55" s="13"/>
      <c r="G55" s="31"/>
    </row>
    <row r="56" spans="1:7" ht="24">
      <c r="A56" s="109"/>
      <c r="B56" s="70"/>
      <c r="C56" s="113"/>
      <c r="D56" s="37" t="s">
        <v>22</v>
      </c>
      <c r="E56" s="13"/>
      <c r="F56" s="13"/>
      <c r="G56" s="31"/>
    </row>
    <row r="57" spans="1:7" ht="24">
      <c r="A57" s="109"/>
      <c r="B57" s="70"/>
      <c r="C57" s="113"/>
      <c r="D57" s="37" t="s">
        <v>29</v>
      </c>
      <c r="E57" s="13"/>
      <c r="F57" s="13"/>
      <c r="G57" s="31"/>
    </row>
    <row r="58" spans="1:7" ht="24">
      <c r="A58" s="109"/>
      <c r="B58" s="70"/>
      <c r="C58" s="113"/>
      <c r="D58" s="37" t="s">
        <v>32</v>
      </c>
      <c r="E58" s="13"/>
      <c r="F58" s="13"/>
      <c r="G58" s="31"/>
    </row>
    <row r="59" spans="1:7">
      <c r="A59" s="109"/>
      <c r="B59" s="70"/>
      <c r="C59" s="113"/>
      <c r="D59" s="5" t="s">
        <v>24</v>
      </c>
      <c r="E59" s="13"/>
      <c r="F59" s="13"/>
      <c r="G59" s="31"/>
    </row>
    <row r="60" spans="1:7" ht="30">
      <c r="A60" s="109"/>
      <c r="B60" s="70"/>
      <c r="C60" s="113"/>
      <c r="D60" s="32" t="s">
        <v>19</v>
      </c>
      <c r="E60" s="13"/>
      <c r="F60" s="13"/>
      <c r="G60" s="31"/>
    </row>
    <row r="61" spans="1:7">
      <c r="A61" s="109"/>
      <c r="B61" s="70"/>
      <c r="C61" s="113"/>
      <c r="D61" s="32" t="s">
        <v>28</v>
      </c>
      <c r="E61" s="13"/>
      <c r="F61" s="13"/>
      <c r="G61" s="31"/>
    </row>
    <row r="62" spans="1:7">
      <c r="A62" s="109">
        <v>7</v>
      </c>
      <c r="B62" s="70" t="s">
        <v>9</v>
      </c>
      <c r="C62" s="105" t="s">
        <v>12</v>
      </c>
      <c r="D62" s="8" t="s">
        <v>6</v>
      </c>
      <c r="E62" s="13"/>
      <c r="F62" s="13"/>
      <c r="G62" s="31"/>
    </row>
    <row r="63" spans="1:7">
      <c r="A63" s="109"/>
      <c r="B63" s="70"/>
      <c r="C63" s="105"/>
      <c r="D63" s="32" t="s">
        <v>16</v>
      </c>
      <c r="E63" s="13"/>
      <c r="F63" s="13"/>
      <c r="G63" s="31"/>
    </row>
    <row r="64" spans="1:7">
      <c r="A64" s="109"/>
      <c r="B64" s="70"/>
      <c r="C64" s="105"/>
      <c r="D64" s="32" t="s">
        <v>17</v>
      </c>
      <c r="E64" s="13"/>
      <c r="F64" s="13"/>
      <c r="G64" s="31"/>
    </row>
    <row r="65" spans="1:10" ht="50.25" customHeight="1">
      <c r="A65" s="109"/>
      <c r="B65" s="70"/>
      <c r="C65" s="105"/>
      <c r="D65" s="5" t="s">
        <v>40</v>
      </c>
      <c r="E65" s="21"/>
      <c r="F65" s="21"/>
      <c r="G65" s="31"/>
      <c r="I65" s="3"/>
      <c r="J65" s="3"/>
    </row>
    <row r="66" spans="1:10" ht="60" customHeight="1">
      <c r="A66" s="109"/>
      <c r="B66" s="70"/>
      <c r="C66" s="105"/>
      <c r="D66" s="5" t="s">
        <v>25</v>
      </c>
      <c r="E66" s="21"/>
      <c r="F66" s="21"/>
      <c r="G66" s="31"/>
    </row>
    <row r="67" spans="1:10">
      <c r="A67" s="109"/>
      <c r="B67" s="70"/>
      <c r="C67" s="105"/>
      <c r="D67" s="32" t="s">
        <v>18</v>
      </c>
      <c r="E67" s="13"/>
      <c r="F67" s="13"/>
      <c r="G67" s="31"/>
      <c r="I67" s="3"/>
      <c r="J67" s="3"/>
    </row>
    <row r="68" spans="1:10" ht="16.5" customHeight="1">
      <c r="A68" s="109"/>
      <c r="B68" s="70"/>
      <c r="C68" s="105"/>
      <c r="D68" s="5" t="s">
        <v>23</v>
      </c>
      <c r="E68" s="13"/>
      <c r="F68" s="13"/>
      <c r="G68" s="31"/>
    </row>
    <row r="69" spans="1:10" ht="18.75" customHeight="1">
      <c r="A69" s="109"/>
      <c r="B69" s="70"/>
      <c r="C69" s="105"/>
      <c r="D69" s="5" t="s">
        <v>24</v>
      </c>
      <c r="E69" s="13"/>
      <c r="F69" s="13"/>
      <c r="G69" s="31"/>
    </row>
    <row r="70" spans="1:10" ht="30">
      <c r="A70" s="109"/>
      <c r="B70" s="70"/>
      <c r="C70" s="105"/>
      <c r="D70" s="32" t="s">
        <v>19</v>
      </c>
      <c r="E70" s="13"/>
      <c r="F70" s="13"/>
      <c r="G70" s="31"/>
    </row>
    <row r="71" spans="1:10">
      <c r="A71" s="109"/>
      <c r="B71" s="70"/>
      <c r="C71" s="105"/>
      <c r="D71" s="32" t="s">
        <v>20</v>
      </c>
      <c r="E71" s="13"/>
      <c r="F71" s="13"/>
      <c r="G71" s="31"/>
    </row>
    <row r="72" spans="1:10">
      <c r="A72" s="109">
        <v>8</v>
      </c>
      <c r="B72" s="86" t="s">
        <v>9</v>
      </c>
      <c r="C72" s="105" t="s">
        <v>13</v>
      </c>
      <c r="D72" s="8" t="s">
        <v>6</v>
      </c>
      <c r="E72" s="13"/>
      <c r="F72" s="25"/>
      <c r="G72" s="31"/>
    </row>
    <row r="73" spans="1:10" ht="18" customHeight="1">
      <c r="A73" s="109"/>
      <c r="B73" s="86"/>
      <c r="C73" s="105"/>
      <c r="D73" s="32" t="s">
        <v>16</v>
      </c>
      <c r="E73" s="13"/>
      <c r="F73" s="13"/>
      <c r="G73" s="31"/>
    </row>
    <row r="74" spans="1:10">
      <c r="A74" s="109"/>
      <c r="B74" s="86"/>
      <c r="C74" s="105"/>
      <c r="D74" s="32" t="s">
        <v>17</v>
      </c>
      <c r="E74" s="13"/>
      <c r="F74" s="13"/>
      <c r="G74" s="31"/>
    </row>
    <row r="75" spans="1:10" ht="30" customHeight="1">
      <c r="A75" s="109"/>
      <c r="B75" s="86"/>
      <c r="C75" s="105"/>
      <c r="D75" s="5" t="s">
        <v>26</v>
      </c>
      <c r="E75" s="25"/>
      <c r="F75" s="13"/>
      <c r="G75" s="31"/>
    </row>
    <row r="76" spans="1:10" ht="30" customHeight="1">
      <c r="A76" s="109"/>
      <c r="B76" s="86"/>
      <c r="C76" s="105"/>
      <c r="D76" s="5" t="s">
        <v>27</v>
      </c>
      <c r="E76" s="25"/>
      <c r="F76" s="13"/>
      <c r="G76" s="31"/>
    </row>
    <row r="77" spans="1:10">
      <c r="A77" s="109"/>
      <c r="B77" s="86"/>
      <c r="C77" s="105"/>
      <c r="D77" s="32" t="s">
        <v>18</v>
      </c>
      <c r="E77" s="13"/>
      <c r="F77" s="25"/>
      <c r="G77" s="31"/>
    </row>
    <row r="78" spans="1:10" ht="19.5" customHeight="1">
      <c r="A78" s="109"/>
      <c r="B78" s="86"/>
      <c r="C78" s="105"/>
      <c r="D78" s="5" t="s">
        <v>23</v>
      </c>
      <c r="E78" s="13"/>
      <c r="F78" s="13"/>
      <c r="G78" s="31"/>
    </row>
    <row r="79" spans="1:10" ht="30.75" customHeight="1">
      <c r="A79" s="109"/>
      <c r="B79" s="86"/>
      <c r="C79" s="105"/>
      <c r="D79" s="5" t="s">
        <v>22</v>
      </c>
      <c r="E79" s="13"/>
      <c r="F79" s="13"/>
      <c r="G79" s="31"/>
    </row>
    <row r="80" spans="1:10" ht="30.75" customHeight="1">
      <c r="A80" s="109"/>
      <c r="B80" s="86"/>
      <c r="C80" s="105"/>
      <c r="D80" s="5" t="s">
        <v>29</v>
      </c>
      <c r="E80" s="13"/>
      <c r="F80" s="13"/>
      <c r="G80" s="31"/>
    </row>
    <row r="81" spans="1:7" ht="30.75" customHeight="1">
      <c r="A81" s="109"/>
      <c r="B81" s="86"/>
      <c r="C81" s="105"/>
      <c r="D81" s="5" t="s">
        <v>32</v>
      </c>
      <c r="E81" s="13"/>
      <c r="F81" s="13"/>
      <c r="G81" s="31"/>
    </row>
    <row r="82" spans="1:7" ht="17.25" customHeight="1">
      <c r="A82" s="109"/>
      <c r="B82" s="86"/>
      <c r="C82" s="105"/>
      <c r="D82" s="5" t="s">
        <v>24</v>
      </c>
      <c r="E82" s="13"/>
      <c r="F82" s="25"/>
      <c r="G82" s="31"/>
    </row>
    <row r="83" spans="1:7" ht="30">
      <c r="A83" s="109"/>
      <c r="B83" s="86"/>
      <c r="C83" s="105"/>
      <c r="D83" s="32" t="s">
        <v>19</v>
      </c>
      <c r="E83" s="13"/>
      <c r="F83" s="13"/>
      <c r="G83" s="31"/>
    </row>
    <row r="84" spans="1:7">
      <c r="A84" s="109"/>
      <c r="B84" s="86"/>
      <c r="C84" s="105"/>
      <c r="D84" s="32" t="s">
        <v>28</v>
      </c>
      <c r="E84" s="13"/>
      <c r="F84" s="13"/>
      <c r="G84" s="31"/>
    </row>
    <row r="85" spans="1:7">
      <c r="A85" s="109">
        <v>9</v>
      </c>
      <c r="B85" s="70" t="s">
        <v>9</v>
      </c>
      <c r="C85" s="105" t="s">
        <v>49</v>
      </c>
      <c r="D85" s="8" t="s">
        <v>6</v>
      </c>
      <c r="E85" s="13"/>
      <c r="F85" s="13"/>
      <c r="G85" s="31"/>
    </row>
    <row r="86" spans="1:7" ht="15.75" customHeight="1">
      <c r="A86" s="109"/>
      <c r="B86" s="70"/>
      <c r="C86" s="105"/>
      <c r="D86" s="32" t="s">
        <v>16</v>
      </c>
      <c r="E86" s="13"/>
      <c r="F86" s="13"/>
      <c r="G86" s="31"/>
    </row>
    <row r="87" spans="1:7">
      <c r="A87" s="109"/>
      <c r="B87" s="70"/>
      <c r="C87" s="105"/>
      <c r="D87" s="32" t="s">
        <v>17</v>
      </c>
      <c r="E87" s="13"/>
      <c r="F87" s="13"/>
      <c r="G87" s="31"/>
    </row>
    <row r="88" spans="1:7" ht="15" customHeight="1">
      <c r="A88" s="109"/>
      <c r="B88" s="70"/>
      <c r="C88" s="105"/>
      <c r="D88" s="32" t="s">
        <v>18</v>
      </c>
      <c r="E88" s="13"/>
      <c r="F88" s="13"/>
      <c r="G88" s="31"/>
    </row>
    <row r="89" spans="1:7" ht="30">
      <c r="A89" s="109"/>
      <c r="B89" s="70"/>
      <c r="C89" s="105"/>
      <c r="D89" s="32" t="s">
        <v>19</v>
      </c>
      <c r="E89" s="13"/>
      <c r="F89" s="13"/>
      <c r="G89" s="31"/>
    </row>
    <row r="90" spans="1:7">
      <c r="A90" s="109"/>
      <c r="B90" s="70"/>
      <c r="C90" s="105"/>
      <c r="D90" s="32" t="s">
        <v>28</v>
      </c>
      <c r="E90" s="13"/>
      <c r="F90" s="13"/>
      <c r="G90" s="31"/>
    </row>
    <row r="91" spans="1:7">
      <c r="A91" s="109">
        <v>10</v>
      </c>
      <c r="B91" s="70" t="s">
        <v>9</v>
      </c>
      <c r="C91" s="105" t="s">
        <v>50</v>
      </c>
      <c r="D91" s="8" t="s">
        <v>6</v>
      </c>
      <c r="E91" s="13"/>
      <c r="F91" s="13"/>
      <c r="G91" s="31"/>
    </row>
    <row r="92" spans="1:7" ht="23.25" customHeight="1">
      <c r="A92" s="109"/>
      <c r="B92" s="70"/>
      <c r="C92" s="105"/>
      <c r="D92" s="32" t="s">
        <v>16</v>
      </c>
      <c r="E92" s="13"/>
      <c r="F92" s="13"/>
      <c r="G92" s="31"/>
    </row>
    <row r="93" spans="1:7">
      <c r="A93" s="109"/>
      <c r="B93" s="70"/>
      <c r="C93" s="105"/>
      <c r="D93" s="32" t="s">
        <v>17</v>
      </c>
      <c r="E93" s="13"/>
      <c r="F93" s="13"/>
      <c r="G93" s="31"/>
    </row>
    <row r="94" spans="1:7" ht="15" customHeight="1">
      <c r="A94" s="109"/>
      <c r="B94" s="70"/>
      <c r="C94" s="105"/>
      <c r="D94" s="32" t="s">
        <v>18</v>
      </c>
      <c r="E94" s="13"/>
      <c r="F94" s="13"/>
      <c r="G94" s="31"/>
    </row>
    <row r="95" spans="1:7" ht="30">
      <c r="A95" s="109"/>
      <c r="B95" s="70"/>
      <c r="C95" s="105"/>
      <c r="D95" s="32" t="s">
        <v>19</v>
      </c>
      <c r="E95" s="13"/>
      <c r="F95" s="13"/>
      <c r="G95" s="31"/>
    </row>
    <row r="96" spans="1:7">
      <c r="A96" s="109"/>
      <c r="B96" s="70"/>
      <c r="C96" s="105"/>
      <c r="D96" s="32" t="s">
        <v>28</v>
      </c>
      <c r="E96" s="13"/>
      <c r="F96" s="13"/>
      <c r="G96" s="31"/>
    </row>
    <row r="97" spans="1:7" ht="15" customHeight="1">
      <c r="A97" s="109">
        <v>11</v>
      </c>
      <c r="B97" s="70" t="s">
        <v>9</v>
      </c>
      <c r="C97" s="105" t="s">
        <v>59</v>
      </c>
      <c r="D97" s="8" t="s">
        <v>6</v>
      </c>
      <c r="E97" s="13"/>
      <c r="F97" s="13"/>
      <c r="G97" s="31"/>
    </row>
    <row r="98" spans="1:7" ht="18.75" customHeight="1">
      <c r="A98" s="109"/>
      <c r="B98" s="70"/>
      <c r="C98" s="105"/>
      <c r="D98" s="32" t="s">
        <v>16</v>
      </c>
      <c r="E98" s="13"/>
      <c r="F98" s="13"/>
      <c r="G98" s="31"/>
    </row>
    <row r="99" spans="1:7">
      <c r="A99" s="109"/>
      <c r="B99" s="70"/>
      <c r="C99" s="105"/>
      <c r="D99" s="32" t="s">
        <v>17</v>
      </c>
      <c r="E99" s="13"/>
      <c r="F99" s="13"/>
      <c r="G99" s="31"/>
    </row>
    <row r="100" spans="1:7" ht="46.5" customHeight="1">
      <c r="A100" s="109"/>
      <c r="B100" s="70"/>
      <c r="C100" s="105"/>
      <c r="D100" s="5" t="s">
        <v>41</v>
      </c>
      <c r="E100" s="13"/>
      <c r="F100" s="13"/>
      <c r="G100" s="31"/>
    </row>
    <row r="101" spans="1:7" ht="17.25" customHeight="1">
      <c r="A101" s="109"/>
      <c r="B101" s="70"/>
      <c r="C101" s="105"/>
      <c r="D101" s="32" t="s">
        <v>18</v>
      </c>
      <c r="E101" s="13"/>
      <c r="F101" s="13"/>
      <c r="G101" s="31"/>
    </row>
    <row r="102" spans="1:7" ht="16.5" customHeight="1">
      <c r="A102" s="109"/>
      <c r="B102" s="70"/>
      <c r="C102" s="105"/>
      <c r="D102" s="32" t="s">
        <v>19</v>
      </c>
      <c r="E102" s="13"/>
      <c r="F102" s="13"/>
      <c r="G102" s="31"/>
    </row>
    <row r="103" spans="1:7" ht="16.5" customHeight="1">
      <c r="A103" s="109"/>
      <c r="B103" s="70"/>
      <c r="C103" s="105"/>
      <c r="D103" s="32" t="s">
        <v>28</v>
      </c>
      <c r="E103" s="13"/>
      <c r="F103" s="13"/>
      <c r="G103" s="31"/>
    </row>
    <row r="104" spans="1:7" ht="15.75" customHeight="1">
      <c r="A104" s="114" t="s">
        <v>60</v>
      </c>
      <c r="B104" s="65" t="s">
        <v>64</v>
      </c>
      <c r="C104" s="115" t="s">
        <v>68</v>
      </c>
      <c r="D104" s="8" t="s">
        <v>6</v>
      </c>
      <c r="E104" s="13"/>
      <c r="F104" s="13"/>
      <c r="G104" s="31"/>
    </row>
    <row r="105" spans="1:7" ht="16.5" customHeight="1">
      <c r="A105" s="114"/>
      <c r="B105" s="66"/>
      <c r="C105" s="116"/>
      <c r="D105" s="32" t="s">
        <v>16</v>
      </c>
      <c r="E105" s="13"/>
      <c r="F105" s="13"/>
      <c r="G105" s="31"/>
    </row>
    <row r="106" spans="1:7" ht="16.5" customHeight="1">
      <c r="A106" s="114"/>
      <c r="B106" s="66"/>
      <c r="C106" s="116"/>
      <c r="D106" s="32" t="s">
        <v>17</v>
      </c>
      <c r="E106" s="13"/>
      <c r="F106" s="13"/>
      <c r="G106" s="31"/>
    </row>
    <row r="107" spans="1:7" ht="34.5" customHeight="1">
      <c r="A107" s="114"/>
      <c r="B107" s="66"/>
      <c r="C107" s="116"/>
      <c r="D107" s="37" t="s">
        <v>41</v>
      </c>
      <c r="E107" s="13"/>
      <c r="F107" s="21"/>
      <c r="G107" s="31"/>
    </row>
    <row r="108" spans="1:7" ht="15" customHeight="1">
      <c r="A108" s="114"/>
      <c r="B108" s="66"/>
      <c r="C108" s="116"/>
      <c r="D108" s="32" t="s">
        <v>18</v>
      </c>
      <c r="E108" s="13"/>
      <c r="F108" s="13"/>
      <c r="G108" s="31"/>
    </row>
    <row r="109" spans="1:7" ht="31.5" customHeight="1">
      <c r="A109" s="114"/>
      <c r="B109" s="66"/>
      <c r="C109" s="116"/>
      <c r="D109" s="32" t="s">
        <v>19</v>
      </c>
      <c r="E109" s="13"/>
      <c r="F109" s="13"/>
      <c r="G109" s="31"/>
    </row>
    <row r="110" spans="1:7" ht="17.25" customHeight="1">
      <c r="A110" s="114"/>
      <c r="B110" s="67"/>
      <c r="C110" s="117"/>
      <c r="D110" s="32" t="s">
        <v>28</v>
      </c>
      <c r="E110" s="13"/>
      <c r="F110" s="13"/>
      <c r="G110" s="31"/>
    </row>
    <row r="111" spans="1:7" ht="17.25" customHeight="1">
      <c r="A111" s="114" t="s">
        <v>61</v>
      </c>
      <c r="B111" s="65" t="s">
        <v>64</v>
      </c>
      <c r="C111" s="115" t="s">
        <v>92</v>
      </c>
      <c r="D111" s="8" t="s">
        <v>6</v>
      </c>
      <c r="E111" s="13"/>
      <c r="F111" s="13"/>
      <c r="G111" s="31"/>
    </row>
    <row r="112" spans="1:7" ht="17.25" customHeight="1">
      <c r="A112" s="114"/>
      <c r="B112" s="66"/>
      <c r="C112" s="116"/>
      <c r="D112" s="32" t="s">
        <v>16</v>
      </c>
      <c r="E112" s="13"/>
      <c r="F112" s="13"/>
      <c r="G112" s="31"/>
    </row>
    <row r="113" spans="1:7" ht="17.25" customHeight="1">
      <c r="A113" s="114"/>
      <c r="B113" s="66"/>
      <c r="C113" s="116"/>
      <c r="D113" s="32" t="s">
        <v>17</v>
      </c>
      <c r="E113" s="13"/>
      <c r="F113" s="13"/>
      <c r="G113" s="31"/>
    </row>
    <row r="114" spans="1:7" ht="21" customHeight="1">
      <c r="A114" s="114"/>
      <c r="B114" s="66"/>
      <c r="C114" s="116"/>
      <c r="D114" s="37" t="s">
        <v>41</v>
      </c>
      <c r="E114" s="13"/>
      <c r="F114" s="13"/>
      <c r="G114" s="31"/>
    </row>
    <row r="115" spans="1:7" ht="17.25" customHeight="1">
      <c r="A115" s="114"/>
      <c r="B115" s="66"/>
      <c r="C115" s="116"/>
      <c r="D115" s="32" t="s">
        <v>18</v>
      </c>
      <c r="E115" s="13"/>
      <c r="F115" s="13"/>
      <c r="G115" s="31"/>
    </row>
    <row r="116" spans="1:7" ht="17.25" customHeight="1">
      <c r="A116" s="114"/>
      <c r="B116" s="66"/>
      <c r="C116" s="116"/>
      <c r="D116" s="32" t="s">
        <v>19</v>
      </c>
      <c r="E116" s="13"/>
      <c r="F116" s="13"/>
      <c r="G116" s="31"/>
    </row>
    <row r="117" spans="1:7" ht="15.75" customHeight="1">
      <c r="A117" s="114"/>
      <c r="B117" s="67"/>
      <c r="C117" s="117"/>
      <c r="D117" s="32" t="s">
        <v>28</v>
      </c>
      <c r="E117" s="13"/>
      <c r="F117" s="13"/>
      <c r="G117" s="31"/>
    </row>
    <row r="118" spans="1:7" ht="21" customHeight="1">
      <c r="A118" s="121" t="s">
        <v>62</v>
      </c>
      <c r="B118" s="65" t="s">
        <v>64</v>
      </c>
      <c r="C118" s="115" t="s">
        <v>83</v>
      </c>
      <c r="D118" s="8" t="s">
        <v>6</v>
      </c>
      <c r="E118" s="13"/>
      <c r="F118" s="13"/>
      <c r="G118" s="31"/>
    </row>
    <row r="119" spans="1:7" ht="21" customHeight="1">
      <c r="A119" s="122"/>
      <c r="B119" s="66"/>
      <c r="C119" s="116"/>
      <c r="D119" s="32" t="s">
        <v>16</v>
      </c>
      <c r="E119" s="13"/>
      <c r="F119" s="13"/>
      <c r="G119" s="31"/>
    </row>
    <row r="120" spans="1:7" ht="21" customHeight="1">
      <c r="A120" s="122"/>
      <c r="B120" s="66"/>
      <c r="C120" s="116"/>
      <c r="D120" s="32" t="s">
        <v>17</v>
      </c>
      <c r="E120" s="13"/>
      <c r="F120" s="13"/>
      <c r="G120" s="31"/>
    </row>
    <row r="121" spans="1:7" ht="46.5" customHeight="1">
      <c r="A121" s="122"/>
      <c r="B121" s="66"/>
      <c r="C121" s="116"/>
      <c r="D121" s="5" t="s">
        <v>41</v>
      </c>
      <c r="E121" s="13"/>
      <c r="F121" s="13"/>
      <c r="G121" s="31"/>
    </row>
    <row r="122" spans="1:7" ht="21" customHeight="1">
      <c r="A122" s="122"/>
      <c r="B122" s="66"/>
      <c r="C122" s="116"/>
      <c r="D122" s="32" t="s">
        <v>18</v>
      </c>
      <c r="E122" s="13"/>
      <c r="F122" s="13"/>
      <c r="G122" s="31"/>
    </row>
    <row r="123" spans="1:7" ht="32.25" customHeight="1">
      <c r="A123" s="122"/>
      <c r="B123" s="66"/>
      <c r="C123" s="116"/>
      <c r="D123" s="32" t="s">
        <v>19</v>
      </c>
      <c r="E123" s="13"/>
      <c r="F123" s="13"/>
      <c r="G123" s="31"/>
    </row>
    <row r="124" spans="1:7" ht="15" customHeight="1">
      <c r="A124" s="123"/>
      <c r="B124" s="67"/>
      <c r="C124" s="117"/>
      <c r="D124" s="32" t="s">
        <v>28</v>
      </c>
      <c r="E124" s="13"/>
      <c r="F124" s="13"/>
      <c r="G124" s="31"/>
    </row>
    <row r="125" spans="1:7" ht="15.75" customHeight="1">
      <c r="A125" s="114" t="s">
        <v>63</v>
      </c>
      <c r="B125" s="65" t="s">
        <v>64</v>
      </c>
      <c r="C125" s="71" t="s">
        <v>65</v>
      </c>
      <c r="D125" s="8" t="s">
        <v>6</v>
      </c>
      <c r="E125" s="13"/>
      <c r="F125" s="13"/>
      <c r="G125" s="31"/>
    </row>
    <row r="126" spans="1:7" ht="15.75" customHeight="1">
      <c r="A126" s="114"/>
      <c r="B126" s="66"/>
      <c r="C126" s="72"/>
      <c r="D126" s="32" t="s">
        <v>16</v>
      </c>
      <c r="E126" s="13"/>
      <c r="F126" s="13"/>
      <c r="G126" s="31"/>
    </row>
    <row r="127" spans="1:7" ht="15.75" customHeight="1">
      <c r="A127" s="114"/>
      <c r="B127" s="66"/>
      <c r="C127" s="72"/>
      <c r="D127" s="32" t="s">
        <v>17</v>
      </c>
      <c r="E127" s="13"/>
      <c r="F127" s="13"/>
      <c r="G127" s="31"/>
    </row>
    <row r="128" spans="1:7" ht="43.5" customHeight="1">
      <c r="A128" s="114"/>
      <c r="B128" s="66"/>
      <c r="C128" s="72"/>
      <c r="D128" s="5" t="s">
        <v>41</v>
      </c>
      <c r="E128" s="13"/>
      <c r="F128" s="21"/>
      <c r="G128" s="31"/>
    </row>
    <row r="129" spans="1:7" ht="15.75" customHeight="1">
      <c r="A129" s="114"/>
      <c r="B129" s="66"/>
      <c r="C129" s="72"/>
      <c r="D129" s="32" t="s">
        <v>18</v>
      </c>
      <c r="E129" s="13"/>
      <c r="F129" s="13"/>
      <c r="G129" s="31"/>
    </row>
    <row r="130" spans="1:7" ht="15.75" customHeight="1">
      <c r="A130" s="114"/>
      <c r="B130" s="66"/>
      <c r="C130" s="72"/>
      <c r="D130" s="32" t="s">
        <v>19</v>
      </c>
      <c r="E130" s="13"/>
      <c r="F130" s="13"/>
      <c r="G130" s="31"/>
    </row>
    <row r="131" spans="1:7" ht="15.75" customHeight="1">
      <c r="A131" s="114"/>
      <c r="B131" s="67"/>
      <c r="C131" s="73"/>
      <c r="D131" s="32" t="s">
        <v>28</v>
      </c>
      <c r="E131" s="13"/>
      <c r="F131" s="13"/>
      <c r="G131" s="31"/>
    </row>
    <row r="132" spans="1:7" ht="15.75" customHeight="1">
      <c r="A132" s="114" t="s">
        <v>78</v>
      </c>
      <c r="B132" s="65" t="s">
        <v>64</v>
      </c>
      <c r="C132" s="115" t="s">
        <v>69</v>
      </c>
      <c r="D132" s="8" t="s">
        <v>6</v>
      </c>
      <c r="E132" s="13"/>
      <c r="F132" s="13"/>
      <c r="G132" s="31"/>
    </row>
    <row r="133" spans="1:7" ht="15.75" customHeight="1">
      <c r="A133" s="114"/>
      <c r="B133" s="66"/>
      <c r="C133" s="116"/>
      <c r="D133" s="32" t="s">
        <v>16</v>
      </c>
      <c r="E133" s="13"/>
      <c r="F133" s="13"/>
      <c r="G133" s="31"/>
    </row>
    <row r="134" spans="1:7" ht="14.25" customHeight="1">
      <c r="A134" s="114"/>
      <c r="B134" s="66"/>
      <c r="C134" s="116"/>
      <c r="D134" s="32" t="s">
        <v>17</v>
      </c>
      <c r="E134" s="13"/>
      <c r="F134" s="13"/>
      <c r="G134" s="31"/>
    </row>
    <row r="135" spans="1:7" ht="45.75" customHeight="1">
      <c r="A135" s="114"/>
      <c r="B135" s="66"/>
      <c r="C135" s="116"/>
      <c r="D135" s="5" t="s">
        <v>41</v>
      </c>
      <c r="E135" s="13"/>
      <c r="F135" s="13"/>
      <c r="G135" s="31"/>
    </row>
    <row r="136" spans="1:7" ht="15.75" customHeight="1">
      <c r="A136" s="114"/>
      <c r="B136" s="66"/>
      <c r="C136" s="116"/>
      <c r="D136" s="32" t="s">
        <v>18</v>
      </c>
      <c r="E136" s="13"/>
      <c r="F136" s="13"/>
      <c r="G136" s="31"/>
    </row>
    <row r="137" spans="1:7" ht="15.75" customHeight="1">
      <c r="A137" s="114"/>
      <c r="B137" s="66"/>
      <c r="C137" s="116"/>
      <c r="D137" s="32" t="s">
        <v>19</v>
      </c>
      <c r="E137" s="13"/>
      <c r="F137" s="13"/>
      <c r="G137" s="31"/>
    </row>
    <row r="138" spans="1:7" ht="15.75" customHeight="1">
      <c r="A138" s="114"/>
      <c r="B138" s="67"/>
      <c r="C138" s="117"/>
      <c r="D138" s="32" t="s">
        <v>28</v>
      </c>
      <c r="E138" s="13"/>
      <c r="F138" s="13"/>
      <c r="G138" s="31"/>
    </row>
    <row r="139" spans="1:7" ht="17.25" customHeight="1">
      <c r="A139" s="118">
        <v>12</v>
      </c>
      <c r="B139" s="124" t="s">
        <v>93</v>
      </c>
      <c r="C139" s="125"/>
      <c r="D139" s="8" t="s">
        <v>6</v>
      </c>
      <c r="E139" s="13"/>
      <c r="F139" s="13"/>
      <c r="G139" s="31"/>
    </row>
    <row r="140" spans="1:7" ht="21.75" customHeight="1">
      <c r="A140" s="119"/>
      <c r="B140" s="126"/>
      <c r="C140" s="127"/>
      <c r="D140" s="32" t="s">
        <v>16</v>
      </c>
      <c r="E140" s="13"/>
      <c r="F140" s="13"/>
      <c r="G140" s="31"/>
    </row>
    <row r="141" spans="1:7" ht="15.75" customHeight="1">
      <c r="A141" s="119"/>
      <c r="B141" s="126"/>
      <c r="C141" s="127"/>
      <c r="D141" s="32" t="s">
        <v>17</v>
      </c>
      <c r="E141" s="13"/>
      <c r="F141" s="13"/>
      <c r="G141" s="31"/>
    </row>
    <row r="142" spans="1:7">
      <c r="A142" s="119"/>
      <c r="B142" s="126"/>
      <c r="C142" s="127"/>
      <c r="D142" s="32" t="s">
        <v>18</v>
      </c>
      <c r="E142" s="13"/>
      <c r="F142" s="13"/>
      <c r="G142" s="31"/>
    </row>
    <row r="143" spans="1:7" ht="34.5" customHeight="1">
      <c r="A143" s="119"/>
      <c r="B143" s="126"/>
      <c r="C143" s="127"/>
      <c r="D143" s="32" t="s">
        <v>19</v>
      </c>
      <c r="E143" s="13"/>
      <c r="F143" s="13"/>
      <c r="G143" s="31"/>
    </row>
    <row r="144" spans="1:7" ht="32.25" customHeight="1">
      <c r="A144" s="120"/>
      <c r="B144" s="128"/>
      <c r="C144" s="129"/>
      <c r="D144" s="32" t="s">
        <v>28</v>
      </c>
      <c r="E144" s="14"/>
      <c r="F144" s="14"/>
      <c r="G144" s="31"/>
    </row>
    <row r="145" spans="1:7" ht="20.25" customHeight="1">
      <c r="A145" s="130" t="s">
        <v>84</v>
      </c>
      <c r="B145" s="139" t="s">
        <v>96</v>
      </c>
      <c r="C145" s="140"/>
      <c r="D145" s="8" t="s">
        <v>6</v>
      </c>
      <c r="E145" s="13"/>
      <c r="F145" s="13"/>
      <c r="G145" s="31"/>
    </row>
    <row r="146" spans="1:7" ht="18" customHeight="1">
      <c r="A146" s="131"/>
      <c r="B146" s="141"/>
      <c r="C146" s="142"/>
      <c r="D146" s="32" t="s">
        <v>16</v>
      </c>
      <c r="E146" s="13"/>
      <c r="F146" s="13"/>
      <c r="G146" s="31"/>
    </row>
    <row r="147" spans="1:7" ht="17.25" customHeight="1">
      <c r="A147" s="131"/>
      <c r="B147" s="141"/>
      <c r="C147" s="142"/>
      <c r="D147" s="32" t="s">
        <v>17</v>
      </c>
      <c r="E147" s="13"/>
      <c r="F147" s="13"/>
      <c r="G147" s="31"/>
    </row>
    <row r="148" spans="1:7" ht="15" customHeight="1">
      <c r="A148" s="131"/>
      <c r="B148" s="141"/>
      <c r="C148" s="142"/>
      <c r="D148" s="32" t="s">
        <v>18</v>
      </c>
      <c r="E148" s="13"/>
      <c r="F148" s="13"/>
      <c r="G148" s="31"/>
    </row>
    <row r="149" spans="1:7" ht="30" customHeight="1">
      <c r="A149" s="131"/>
      <c r="B149" s="141"/>
      <c r="C149" s="142"/>
      <c r="D149" s="32" t="s">
        <v>19</v>
      </c>
      <c r="E149" s="13"/>
      <c r="F149" s="13"/>
      <c r="G149" s="31"/>
    </row>
    <row r="150" spans="1:7" ht="15" customHeight="1">
      <c r="A150" s="132"/>
      <c r="B150" s="143"/>
      <c r="C150" s="144"/>
      <c r="D150" s="32" t="s">
        <v>28</v>
      </c>
      <c r="E150" s="14"/>
      <c r="F150" s="14"/>
      <c r="G150" s="31"/>
    </row>
    <row r="151" spans="1:7" ht="17.25" customHeight="1">
      <c r="A151" s="130" t="s">
        <v>85</v>
      </c>
      <c r="B151" s="139" t="s">
        <v>95</v>
      </c>
      <c r="C151" s="140"/>
      <c r="D151" s="8" t="s">
        <v>6</v>
      </c>
      <c r="E151" s="13"/>
      <c r="F151" s="13"/>
      <c r="G151" s="31"/>
    </row>
    <row r="152" spans="1:7" ht="17.25" customHeight="1">
      <c r="A152" s="131"/>
      <c r="B152" s="141"/>
      <c r="C152" s="142"/>
      <c r="D152" s="32" t="s">
        <v>16</v>
      </c>
      <c r="E152" s="13"/>
      <c r="F152" s="13"/>
      <c r="G152" s="31"/>
    </row>
    <row r="153" spans="1:7" ht="17.25" customHeight="1">
      <c r="A153" s="131"/>
      <c r="B153" s="141"/>
      <c r="C153" s="142"/>
      <c r="D153" s="32" t="s">
        <v>17</v>
      </c>
      <c r="E153" s="13"/>
      <c r="F153" s="13"/>
      <c r="G153" s="31"/>
    </row>
    <row r="154" spans="1:7" ht="17.25" customHeight="1">
      <c r="A154" s="131"/>
      <c r="B154" s="141"/>
      <c r="C154" s="142"/>
      <c r="D154" s="32" t="s">
        <v>18</v>
      </c>
      <c r="E154" s="13"/>
      <c r="F154" s="13"/>
      <c r="G154" s="31"/>
    </row>
    <row r="155" spans="1:7" ht="32.25" customHeight="1">
      <c r="A155" s="131"/>
      <c r="B155" s="141"/>
      <c r="C155" s="142"/>
      <c r="D155" s="32" t="s">
        <v>19</v>
      </c>
      <c r="E155" s="13"/>
      <c r="F155" s="13"/>
      <c r="G155" s="31"/>
    </row>
    <row r="156" spans="1:7" ht="16.5" customHeight="1">
      <c r="A156" s="132"/>
      <c r="B156" s="143"/>
      <c r="C156" s="144"/>
      <c r="D156" s="32" t="s">
        <v>28</v>
      </c>
      <c r="E156" s="14"/>
      <c r="F156" s="14"/>
      <c r="G156" s="31"/>
    </row>
    <row r="157" spans="1:7" ht="15" customHeight="1">
      <c r="A157" s="110">
        <v>13</v>
      </c>
      <c r="B157" s="133" t="s">
        <v>97</v>
      </c>
      <c r="C157" s="134"/>
      <c r="D157" s="8" t="s">
        <v>6</v>
      </c>
      <c r="E157" s="13"/>
      <c r="F157" s="13"/>
      <c r="G157" s="31"/>
    </row>
    <row r="158" spans="1:7" ht="18.75" customHeight="1">
      <c r="A158" s="111"/>
      <c r="B158" s="135"/>
      <c r="C158" s="136"/>
      <c r="D158" s="32" t="s">
        <v>16</v>
      </c>
      <c r="E158" s="13"/>
      <c r="F158" s="13"/>
      <c r="G158" s="31"/>
    </row>
    <row r="159" spans="1:7" ht="22.5" customHeight="1">
      <c r="A159" s="111"/>
      <c r="B159" s="135"/>
      <c r="C159" s="136"/>
      <c r="D159" s="32" t="s">
        <v>17</v>
      </c>
      <c r="E159" s="13"/>
      <c r="F159" s="13"/>
      <c r="G159" s="31"/>
    </row>
    <row r="160" spans="1:7" ht="15.75" customHeight="1">
      <c r="A160" s="111"/>
      <c r="B160" s="135"/>
      <c r="C160" s="136"/>
      <c r="D160" s="32" t="s">
        <v>18</v>
      </c>
      <c r="E160" s="13"/>
      <c r="F160" s="13"/>
      <c r="G160" s="31"/>
    </row>
    <row r="161" spans="1:7" ht="15.75" customHeight="1">
      <c r="A161" s="111"/>
      <c r="B161" s="135"/>
      <c r="C161" s="136"/>
      <c r="D161" s="32" t="s">
        <v>19</v>
      </c>
      <c r="E161" s="13"/>
      <c r="F161" s="13"/>
      <c r="G161" s="31"/>
    </row>
    <row r="162" spans="1:7" ht="16.5" customHeight="1">
      <c r="A162" s="112"/>
      <c r="B162" s="137"/>
      <c r="C162" s="138"/>
      <c r="D162" s="32" t="s">
        <v>28</v>
      </c>
      <c r="E162" s="13"/>
      <c r="F162" s="13"/>
      <c r="G162" s="31"/>
    </row>
    <row r="163" spans="1:7" ht="15.75" customHeight="1">
      <c r="A163" s="109">
        <v>14</v>
      </c>
      <c r="B163" s="133" t="s">
        <v>90</v>
      </c>
      <c r="C163" s="134"/>
      <c r="D163" s="8" t="s">
        <v>6</v>
      </c>
      <c r="E163" s="13"/>
      <c r="F163" s="13"/>
      <c r="G163" s="31"/>
    </row>
    <row r="164" spans="1:7" ht="15.75" customHeight="1">
      <c r="A164" s="109"/>
      <c r="B164" s="135"/>
      <c r="C164" s="136"/>
      <c r="D164" s="32" t="s">
        <v>16</v>
      </c>
      <c r="E164" s="13"/>
      <c r="F164" s="13"/>
      <c r="G164" s="31"/>
    </row>
    <row r="165" spans="1:7" ht="30.75" customHeight="1">
      <c r="A165" s="109"/>
      <c r="B165" s="135"/>
      <c r="C165" s="136"/>
      <c r="D165" s="20" t="s">
        <v>17</v>
      </c>
      <c r="E165" s="21"/>
      <c r="F165" s="21"/>
      <c r="G165" s="31"/>
    </row>
    <row r="166" spans="1:7" ht="25.5" customHeight="1">
      <c r="A166" s="109"/>
      <c r="B166" s="135"/>
      <c r="C166" s="136"/>
      <c r="D166" s="32" t="s">
        <v>18</v>
      </c>
      <c r="E166" s="13"/>
      <c r="F166" s="13"/>
      <c r="G166" s="31"/>
    </row>
    <row r="167" spans="1:7" ht="27.75" customHeight="1">
      <c r="A167" s="109"/>
      <c r="B167" s="135"/>
      <c r="C167" s="136"/>
      <c r="D167" s="32" t="s">
        <v>19</v>
      </c>
      <c r="E167" s="13"/>
      <c r="F167" s="13"/>
      <c r="G167" s="31"/>
    </row>
    <row r="168" spans="1:7" ht="24" customHeight="1">
      <c r="A168" s="109"/>
      <c r="B168" s="137"/>
      <c r="C168" s="138"/>
      <c r="D168" s="32" t="s">
        <v>28</v>
      </c>
      <c r="E168" s="13"/>
      <c r="F168" s="13"/>
      <c r="G168" s="31"/>
    </row>
    <row r="169" spans="1:7" ht="14.25" customHeight="1">
      <c r="A169" s="109">
        <v>15</v>
      </c>
      <c r="B169" s="133" t="s">
        <v>94</v>
      </c>
      <c r="C169" s="134"/>
      <c r="D169" s="23" t="s">
        <v>6</v>
      </c>
      <c r="E169" s="21"/>
      <c r="F169" s="21"/>
      <c r="G169" s="31"/>
    </row>
    <row r="170" spans="1:7" ht="18" customHeight="1">
      <c r="A170" s="109"/>
      <c r="B170" s="135"/>
      <c r="C170" s="136"/>
      <c r="D170" s="20" t="s">
        <v>16</v>
      </c>
      <c r="E170" s="21"/>
      <c r="F170" s="21"/>
      <c r="G170" s="31"/>
    </row>
    <row r="171" spans="1:7" ht="14.25" customHeight="1">
      <c r="A171" s="109"/>
      <c r="B171" s="135"/>
      <c r="C171" s="136"/>
      <c r="D171" s="20" t="s">
        <v>17</v>
      </c>
      <c r="E171" s="21"/>
      <c r="F171" s="21"/>
      <c r="G171" s="31"/>
    </row>
    <row r="172" spans="1:7" ht="16.5" customHeight="1">
      <c r="A172" s="109"/>
      <c r="B172" s="135"/>
      <c r="C172" s="136"/>
      <c r="D172" s="20" t="s">
        <v>18</v>
      </c>
      <c r="E172" s="21"/>
      <c r="F172" s="21"/>
      <c r="G172" s="31"/>
    </row>
    <row r="173" spans="1:7" ht="28.5" customHeight="1">
      <c r="A173" s="109"/>
      <c r="B173" s="135"/>
      <c r="C173" s="136"/>
      <c r="D173" s="20" t="s">
        <v>19</v>
      </c>
      <c r="E173" s="21"/>
      <c r="F173" s="21"/>
      <c r="G173" s="31"/>
    </row>
    <row r="174" spans="1:7" ht="28.5" customHeight="1">
      <c r="A174" s="109"/>
      <c r="B174" s="137"/>
      <c r="C174" s="138"/>
      <c r="D174" s="20" t="s">
        <v>28</v>
      </c>
      <c r="E174" s="21"/>
      <c r="F174" s="21"/>
      <c r="G174" s="31"/>
    </row>
    <row r="175" spans="1:7" ht="13.5" customHeight="1">
      <c r="A175" s="109">
        <v>16</v>
      </c>
      <c r="B175" s="70" t="s">
        <v>9</v>
      </c>
      <c r="C175" s="113" t="s">
        <v>55</v>
      </c>
      <c r="D175" s="23" t="s">
        <v>6</v>
      </c>
      <c r="E175" s="21"/>
      <c r="F175" s="21"/>
      <c r="G175" s="31"/>
    </row>
    <row r="176" spans="1:7" ht="18.75" customHeight="1">
      <c r="A176" s="109"/>
      <c r="B176" s="70"/>
      <c r="C176" s="113"/>
      <c r="D176" s="20" t="s">
        <v>16</v>
      </c>
      <c r="E176" s="21"/>
      <c r="F176" s="21"/>
      <c r="G176" s="31"/>
    </row>
    <row r="177" spans="1:7" ht="15" customHeight="1">
      <c r="A177" s="109"/>
      <c r="B177" s="70"/>
      <c r="C177" s="113"/>
      <c r="D177" s="20" t="s">
        <v>17</v>
      </c>
      <c r="E177" s="21"/>
      <c r="F177" s="21"/>
      <c r="G177" s="31"/>
    </row>
    <row r="178" spans="1:7" ht="15" customHeight="1">
      <c r="A178" s="109"/>
      <c r="B178" s="70"/>
      <c r="C178" s="113"/>
      <c r="D178" s="20" t="s">
        <v>18</v>
      </c>
      <c r="E178" s="21"/>
      <c r="F178" s="21"/>
      <c r="G178" s="31"/>
    </row>
    <row r="179" spans="1:7" ht="30">
      <c r="A179" s="109"/>
      <c r="B179" s="70"/>
      <c r="C179" s="113"/>
      <c r="D179" s="20" t="s">
        <v>19</v>
      </c>
      <c r="E179" s="21"/>
      <c r="F179" s="21"/>
      <c r="G179" s="31"/>
    </row>
    <row r="180" spans="1:7">
      <c r="A180" s="109"/>
      <c r="B180" s="70"/>
      <c r="C180" s="113"/>
      <c r="D180" s="20" t="s">
        <v>28</v>
      </c>
      <c r="E180" s="21"/>
      <c r="F180" s="21"/>
      <c r="G180" s="31"/>
    </row>
    <row r="181" spans="1:7" ht="15" customHeight="1">
      <c r="A181" s="109">
        <v>17</v>
      </c>
      <c r="B181" s="151" t="s">
        <v>91</v>
      </c>
      <c r="C181" s="152"/>
      <c r="D181" s="23" t="s">
        <v>6</v>
      </c>
      <c r="E181" s="21"/>
      <c r="F181" s="21"/>
      <c r="G181" s="31"/>
    </row>
    <row r="182" spans="1:7">
      <c r="A182" s="109"/>
      <c r="B182" s="153"/>
      <c r="C182" s="154"/>
      <c r="D182" s="20" t="s">
        <v>16</v>
      </c>
      <c r="E182" s="21"/>
      <c r="F182" s="21"/>
      <c r="G182" s="31"/>
    </row>
    <row r="183" spans="1:7">
      <c r="A183" s="109"/>
      <c r="B183" s="153"/>
      <c r="C183" s="154"/>
      <c r="D183" s="20" t="s">
        <v>17</v>
      </c>
      <c r="E183" s="28"/>
      <c r="F183" s="28"/>
      <c r="G183" s="31"/>
    </row>
    <row r="184" spans="1:7">
      <c r="A184" s="109"/>
      <c r="B184" s="153"/>
      <c r="C184" s="154"/>
      <c r="D184" s="20" t="s">
        <v>18</v>
      </c>
      <c r="E184" s="28"/>
      <c r="F184" s="28"/>
      <c r="G184" s="31"/>
    </row>
    <row r="185" spans="1:7" ht="30">
      <c r="A185" s="109"/>
      <c r="B185" s="153"/>
      <c r="C185" s="154"/>
      <c r="D185" s="20" t="s">
        <v>19</v>
      </c>
      <c r="E185" s="29"/>
      <c r="F185" s="28"/>
      <c r="G185" s="31"/>
    </row>
    <row r="186" spans="1:7" ht="23.25" customHeight="1">
      <c r="A186" s="109"/>
      <c r="B186" s="155"/>
      <c r="C186" s="156"/>
      <c r="D186" s="20" t="s">
        <v>28</v>
      </c>
      <c r="E186" s="29"/>
      <c r="F186" s="28"/>
      <c r="G186" s="31"/>
    </row>
    <row r="187" spans="1:7" ht="15" customHeight="1">
      <c r="A187" s="157" t="s">
        <v>71</v>
      </c>
      <c r="B187" s="145" t="s">
        <v>98</v>
      </c>
      <c r="C187" s="146"/>
      <c r="D187" s="8" t="s">
        <v>6</v>
      </c>
      <c r="E187" s="13"/>
      <c r="F187" s="13"/>
      <c r="G187" s="31"/>
    </row>
    <row r="188" spans="1:7">
      <c r="A188" s="158"/>
      <c r="B188" s="147"/>
      <c r="C188" s="148"/>
      <c r="D188" s="32" t="s">
        <v>16</v>
      </c>
      <c r="E188" s="13"/>
      <c r="F188" s="13"/>
      <c r="G188" s="31"/>
    </row>
    <row r="189" spans="1:7">
      <c r="A189" s="158"/>
      <c r="B189" s="147"/>
      <c r="C189" s="148"/>
      <c r="D189" s="32" t="s">
        <v>17</v>
      </c>
      <c r="E189" s="13"/>
      <c r="F189" s="13"/>
      <c r="G189" s="31"/>
    </row>
    <row r="190" spans="1:7">
      <c r="A190" s="158"/>
      <c r="B190" s="147"/>
      <c r="C190" s="148"/>
      <c r="D190" s="32" t="s">
        <v>18</v>
      </c>
      <c r="E190" s="13"/>
      <c r="F190" s="13"/>
      <c r="G190" s="31"/>
    </row>
    <row r="191" spans="1:7" ht="30">
      <c r="A191" s="158"/>
      <c r="B191" s="147"/>
      <c r="C191" s="148"/>
      <c r="D191" s="32" t="s">
        <v>19</v>
      </c>
      <c r="E191" s="13"/>
      <c r="F191" s="13"/>
      <c r="G191" s="31"/>
    </row>
    <row r="192" spans="1:7" ht="18.75" customHeight="1">
      <c r="A192" s="158"/>
      <c r="B192" s="149"/>
      <c r="C192" s="150"/>
      <c r="D192" s="32" t="s">
        <v>28</v>
      </c>
      <c r="E192" s="14"/>
      <c r="F192" s="14"/>
      <c r="G192" s="31"/>
    </row>
    <row r="193" spans="1:7" ht="15" customHeight="1">
      <c r="A193" s="157" t="s">
        <v>72</v>
      </c>
      <c r="B193" s="145" t="s">
        <v>99</v>
      </c>
      <c r="C193" s="146"/>
      <c r="D193" s="8" t="s">
        <v>6</v>
      </c>
      <c r="E193" s="13"/>
      <c r="F193" s="13"/>
      <c r="G193" s="31"/>
    </row>
    <row r="194" spans="1:7">
      <c r="A194" s="158"/>
      <c r="B194" s="147"/>
      <c r="C194" s="148"/>
      <c r="D194" s="32" t="s">
        <v>16</v>
      </c>
      <c r="E194" s="13"/>
      <c r="F194" s="13"/>
      <c r="G194" s="31"/>
    </row>
    <row r="195" spans="1:7">
      <c r="A195" s="158"/>
      <c r="B195" s="147"/>
      <c r="C195" s="148"/>
      <c r="D195" s="32" t="s">
        <v>17</v>
      </c>
      <c r="E195" s="13"/>
      <c r="F195" s="13"/>
      <c r="G195" s="31"/>
    </row>
    <row r="196" spans="1:7">
      <c r="A196" s="158"/>
      <c r="B196" s="147"/>
      <c r="C196" s="148"/>
      <c r="D196" s="32" t="s">
        <v>18</v>
      </c>
      <c r="E196" s="13"/>
      <c r="F196" s="13"/>
      <c r="G196" s="31"/>
    </row>
    <row r="197" spans="1:7" ht="30">
      <c r="A197" s="158"/>
      <c r="B197" s="147"/>
      <c r="C197" s="148"/>
      <c r="D197" s="32" t="s">
        <v>19</v>
      </c>
      <c r="E197" s="13"/>
      <c r="F197" s="13"/>
      <c r="G197" s="31"/>
    </row>
    <row r="198" spans="1:7" ht="20.25" customHeight="1">
      <c r="A198" s="158"/>
      <c r="B198" s="149"/>
      <c r="C198" s="150"/>
      <c r="D198" s="32" t="s">
        <v>28</v>
      </c>
      <c r="E198" s="14"/>
      <c r="F198" s="14"/>
      <c r="G198" s="31"/>
    </row>
    <row r="199" spans="1:7" ht="15" customHeight="1">
      <c r="A199" s="114" t="s">
        <v>73</v>
      </c>
      <c r="B199" s="145" t="s">
        <v>100</v>
      </c>
      <c r="C199" s="146"/>
      <c r="D199" s="8" t="s">
        <v>6</v>
      </c>
      <c r="E199" s="13"/>
      <c r="F199" s="13"/>
      <c r="G199" s="31"/>
    </row>
    <row r="200" spans="1:7">
      <c r="A200" s="114"/>
      <c r="B200" s="147"/>
      <c r="C200" s="148"/>
      <c r="D200" s="32" t="s">
        <v>16</v>
      </c>
      <c r="E200" s="13"/>
      <c r="F200" s="13"/>
      <c r="G200" s="31"/>
    </row>
    <row r="201" spans="1:7">
      <c r="A201" s="114"/>
      <c r="B201" s="147"/>
      <c r="C201" s="148"/>
      <c r="D201" s="32" t="s">
        <v>17</v>
      </c>
      <c r="E201" s="13"/>
      <c r="F201" s="13"/>
      <c r="G201" s="31"/>
    </row>
    <row r="202" spans="1:7">
      <c r="A202" s="114"/>
      <c r="B202" s="147"/>
      <c r="C202" s="148"/>
      <c r="D202" s="32" t="s">
        <v>18</v>
      </c>
      <c r="E202" s="13"/>
      <c r="F202" s="13"/>
      <c r="G202" s="31"/>
    </row>
    <row r="203" spans="1:7" ht="30">
      <c r="A203" s="114"/>
      <c r="B203" s="147"/>
      <c r="C203" s="148"/>
      <c r="D203" s="32" t="s">
        <v>19</v>
      </c>
      <c r="E203" s="13"/>
      <c r="F203" s="13"/>
      <c r="G203" s="31"/>
    </row>
    <row r="204" spans="1:7" ht="18" customHeight="1">
      <c r="A204" s="114"/>
      <c r="B204" s="149"/>
      <c r="C204" s="150"/>
      <c r="D204" s="32" t="s">
        <v>28</v>
      </c>
      <c r="E204" s="14"/>
      <c r="F204" s="14"/>
      <c r="G204" s="31"/>
    </row>
    <row r="205" spans="1:7" ht="15" customHeight="1">
      <c r="A205" s="114" t="s">
        <v>74</v>
      </c>
      <c r="B205" s="145" t="s">
        <v>101</v>
      </c>
      <c r="C205" s="146"/>
      <c r="D205" s="8" t="s">
        <v>6</v>
      </c>
      <c r="E205" s="13"/>
      <c r="F205" s="13"/>
      <c r="G205" s="31"/>
    </row>
    <row r="206" spans="1:7">
      <c r="A206" s="114"/>
      <c r="B206" s="147"/>
      <c r="C206" s="148"/>
      <c r="D206" s="32" t="s">
        <v>16</v>
      </c>
      <c r="E206" s="13"/>
      <c r="F206" s="13"/>
      <c r="G206" s="31"/>
    </row>
    <row r="207" spans="1:7">
      <c r="A207" s="114"/>
      <c r="B207" s="147"/>
      <c r="C207" s="148"/>
      <c r="D207" s="32" t="s">
        <v>17</v>
      </c>
      <c r="E207" s="13"/>
      <c r="F207" s="13"/>
      <c r="G207" s="31"/>
    </row>
    <row r="208" spans="1:7">
      <c r="A208" s="114"/>
      <c r="B208" s="147"/>
      <c r="C208" s="148"/>
      <c r="D208" s="32" t="s">
        <v>18</v>
      </c>
      <c r="E208" s="13"/>
      <c r="F208" s="13"/>
      <c r="G208" s="31"/>
    </row>
    <row r="209" spans="1:7" ht="30">
      <c r="A209" s="114"/>
      <c r="B209" s="147"/>
      <c r="C209" s="148"/>
      <c r="D209" s="32" t="s">
        <v>19</v>
      </c>
      <c r="E209" s="13"/>
      <c r="F209" s="13"/>
      <c r="G209" s="31"/>
    </row>
    <row r="210" spans="1:7" ht="22.5" customHeight="1">
      <c r="A210" s="114"/>
      <c r="B210" s="149"/>
      <c r="C210" s="150"/>
      <c r="D210" s="32" t="s">
        <v>28</v>
      </c>
      <c r="E210" s="14"/>
      <c r="F210" s="14"/>
      <c r="G210" s="31"/>
    </row>
    <row r="211" spans="1:7" ht="15" customHeight="1">
      <c r="A211" s="114" t="s">
        <v>75</v>
      </c>
      <c r="B211" s="145" t="s">
        <v>102</v>
      </c>
      <c r="C211" s="146"/>
      <c r="D211" s="8" t="s">
        <v>6</v>
      </c>
      <c r="E211" s="13"/>
      <c r="F211" s="13"/>
      <c r="G211" s="31"/>
    </row>
    <row r="212" spans="1:7">
      <c r="A212" s="114"/>
      <c r="B212" s="147"/>
      <c r="C212" s="148"/>
      <c r="D212" s="32" t="s">
        <v>16</v>
      </c>
      <c r="E212" s="13"/>
      <c r="F212" s="13"/>
      <c r="G212" s="31"/>
    </row>
    <row r="213" spans="1:7">
      <c r="A213" s="114"/>
      <c r="B213" s="147"/>
      <c r="C213" s="148"/>
      <c r="D213" s="32" t="s">
        <v>17</v>
      </c>
      <c r="E213" s="13"/>
      <c r="F213" s="13"/>
      <c r="G213" s="31"/>
    </row>
    <row r="214" spans="1:7">
      <c r="A214" s="114"/>
      <c r="B214" s="147"/>
      <c r="C214" s="148"/>
      <c r="D214" s="32" t="s">
        <v>18</v>
      </c>
      <c r="E214" s="13"/>
      <c r="F214" s="13"/>
      <c r="G214" s="31"/>
    </row>
    <row r="215" spans="1:7" ht="30">
      <c r="A215" s="114"/>
      <c r="B215" s="147"/>
      <c r="C215" s="148"/>
      <c r="D215" s="32" t="s">
        <v>19</v>
      </c>
      <c r="E215" s="13"/>
      <c r="F215" s="13"/>
      <c r="G215" s="31"/>
    </row>
    <row r="216" spans="1:7" ht="26.25" customHeight="1">
      <c r="A216" s="114"/>
      <c r="B216" s="149"/>
      <c r="C216" s="150"/>
      <c r="D216" s="32" t="s">
        <v>28</v>
      </c>
      <c r="E216" s="14"/>
      <c r="F216" s="14"/>
      <c r="G216" s="31"/>
    </row>
    <row r="217" spans="1:7" ht="15" customHeight="1">
      <c r="A217" s="114" t="s">
        <v>76</v>
      </c>
      <c r="B217" s="145" t="s">
        <v>103</v>
      </c>
      <c r="C217" s="146"/>
      <c r="D217" s="8" t="s">
        <v>6</v>
      </c>
      <c r="E217" s="13"/>
      <c r="F217" s="13"/>
      <c r="G217" s="31"/>
    </row>
    <row r="218" spans="1:7">
      <c r="A218" s="114"/>
      <c r="B218" s="147"/>
      <c r="C218" s="148"/>
      <c r="D218" s="32" t="s">
        <v>16</v>
      </c>
      <c r="E218" s="13"/>
      <c r="F218" s="13"/>
      <c r="G218" s="31"/>
    </row>
    <row r="219" spans="1:7">
      <c r="A219" s="114"/>
      <c r="B219" s="147"/>
      <c r="C219" s="148"/>
      <c r="D219" s="32" t="s">
        <v>17</v>
      </c>
      <c r="E219" s="13"/>
      <c r="F219" s="13"/>
      <c r="G219" s="31"/>
    </row>
    <row r="220" spans="1:7">
      <c r="A220" s="114"/>
      <c r="B220" s="147"/>
      <c r="C220" s="148"/>
      <c r="D220" s="32" t="s">
        <v>18</v>
      </c>
      <c r="E220" s="13"/>
      <c r="F220" s="13"/>
      <c r="G220" s="31"/>
    </row>
    <row r="221" spans="1:7" ht="30">
      <c r="A221" s="114"/>
      <c r="B221" s="147"/>
      <c r="C221" s="148"/>
      <c r="D221" s="32" t="s">
        <v>19</v>
      </c>
      <c r="E221" s="13"/>
      <c r="F221" s="13"/>
      <c r="G221" s="31"/>
    </row>
    <row r="222" spans="1:7" ht="18.75" customHeight="1">
      <c r="A222" s="114"/>
      <c r="B222" s="149"/>
      <c r="C222" s="150"/>
      <c r="D222" s="32" t="s">
        <v>28</v>
      </c>
      <c r="E222" s="14"/>
      <c r="F222" s="14"/>
      <c r="G222" s="31"/>
    </row>
    <row r="223" spans="1:7" ht="15" customHeight="1">
      <c r="A223" s="114" t="s">
        <v>77</v>
      </c>
      <c r="B223" s="145" t="s">
        <v>104</v>
      </c>
      <c r="C223" s="146"/>
      <c r="D223" s="8" t="s">
        <v>6</v>
      </c>
      <c r="E223" s="13"/>
      <c r="F223" s="13"/>
      <c r="G223" s="31"/>
    </row>
    <row r="224" spans="1:7">
      <c r="A224" s="114"/>
      <c r="B224" s="147"/>
      <c r="C224" s="148"/>
      <c r="D224" s="32" t="s">
        <v>16</v>
      </c>
      <c r="E224" s="13"/>
      <c r="F224" s="13"/>
      <c r="G224" s="31"/>
    </row>
    <row r="225" spans="1:7">
      <c r="A225" s="114"/>
      <c r="B225" s="147"/>
      <c r="C225" s="148"/>
      <c r="D225" s="32" t="s">
        <v>17</v>
      </c>
      <c r="E225" s="13"/>
      <c r="F225" s="13"/>
      <c r="G225" s="31"/>
    </row>
    <row r="226" spans="1:7">
      <c r="A226" s="114"/>
      <c r="B226" s="147"/>
      <c r="C226" s="148"/>
      <c r="D226" s="32" t="s">
        <v>18</v>
      </c>
      <c r="E226" s="13"/>
      <c r="F226" s="13"/>
      <c r="G226" s="31"/>
    </row>
    <row r="227" spans="1:7" ht="30">
      <c r="A227" s="114"/>
      <c r="B227" s="147"/>
      <c r="C227" s="148"/>
      <c r="D227" s="32" t="s">
        <v>19</v>
      </c>
      <c r="E227" s="13"/>
      <c r="F227" s="13"/>
      <c r="G227" s="31"/>
    </row>
    <row r="228" spans="1:7" ht="18" customHeight="1">
      <c r="A228" s="114"/>
      <c r="B228" s="149"/>
      <c r="C228" s="150"/>
      <c r="D228" s="32" t="s">
        <v>28</v>
      </c>
      <c r="E228" s="14"/>
      <c r="F228" s="14"/>
      <c r="G228" s="31"/>
    </row>
    <row r="229" spans="1:7" ht="15" customHeight="1">
      <c r="A229" s="114" t="s">
        <v>86</v>
      </c>
      <c r="B229" s="70" t="s">
        <v>9</v>
      </c>
      <c r="C229" s="159" t="s">
        <v>87</v>
      </c>
      <c r="D229" s="8" t="s">
        <v>6</v>
      </c>
      <c r="E229" s="13"/>
      <c r="F229" s="13"/>
      <c r="G229" s="31"/>
    </row>
    <row r="230" spans="1:7">
      <c r="A230" s="114"/>
      <c r="B230" s="70"/>
      <c r="C230" s="160"/>
      <c r="D230" s="32" t="s">
        <v>16</v>
      </c>
      <c r="E230" s="13"/>
      <c r="F230" s="13"/>
      <c r="G230" s="31"/>
    </row>
    <row r="231" spans="1:7">
      <c r="A231" s="114"/>
      <c r="B231" s="70"/>
      <c r="C231" s="160"/>
      <c r="D231" s="32" t="s">
        <v>17</v>
      </c>
      <c r="E231" s="13"/>
      <c r="F231" s="13"/>
      <c r="G231" s="31"/>
    </row>
    <row r="232" spans="1:7">
      <c r="A232" s="114"/>
      <c r="B232" s="70"/>
      <c r="C232" s="160"/>
      <c r="D232" s="32" t="s">
        <v>18</v>
      </c>
      <c r="E232" s="13"/>
      <c r="F232" s="13"/>
      <c r="G232" s="31"/>
    </row>
    <row r="233" spans="1:7" ht="30">
      <c r="A233" s="114"/>
      <c r="B233" s="70"/>
      <c r="C233" s="160"/>
      <c r="D233" s="32" t="s">
        <v>19</v>
      </c>
      <c r="E233" s="13"/>
      <c r="F233" s="13"/>
      <c r="G233" s="31"/>
    </row>
    <row r="234" spans="1:7">
      <c r="A234" s="114"/>
      <c r="B234" s="70"/>
      <c r="C234" s="161"/>
      <c r="D234" s="31" t="s">
        <v>28</v>
      </c>
      <c r="E234" s="13"/>
      <c r="F234" s="13"/>
      <c r="G234" s="31"/>
    </row>
    <row r="235" spans="1:7">
      <c r="E235" s="34"/>
    </row>
  </sheetData>
  <mergeCells count="90">
    <mergeCell ref="A229:A234"/>
    <mergeCell ref="B229:B234"/>
    <mergeCell ref="C229:C234"/>
    <mergeCell ref="A217:A222"/>
    <mergeCell ref="A223:A228"/>
    <mergeCell ref="B217:C222"/>
    <mergeCell ref="B223:C228"/>
    <mergeCell ref="A211:A216"/>
    <mergeCell ref="A193:A198"/>
    <mergeCell ref="A199:A204"/>
    <mergeCell ref="B193:C198"/>
    <mergeCell ref="B199:C204"/>
    <mergeCell ref="B205:C210"/>
    <mergeCell ref="B211:C216"/>
    <mergeCell ref="C175:C180"/>
    <mergeCell ref="B187:C192"/>
    <mergeCell ref="B181:C186"/>
    <mergeCell ref="B169:C174"/>
    <mergeCell ref="A205:A210"/>
    <mergeCell ref="A181:A186"/>
    <mergeCell ref="A187:A192"/>
    <mergeCell ref="A169:A174"/>
    <mergeCell ref="A175:A180"/>
    <mergeCell ref="B175:B180"/>
    <mergeCell ref="A157:A162"/>
    <mergeCell ref="A163:A168"/>
    <mergeCell ref="A145:A150"/>
    <mergeCell ref="A151:A156"/>
    <mergeCell ref="B163:C168"/>
    <mergeCell ref="B145:C150"/>
    <mergeCell ref="B151:C156"/>
    <mergeCell ref="B157:C162"/>
    <mergeCell ref="A132:A138"/>
    <mergeCell ref="B132:B138"/>
    <mergeCell ref="C132:C138"/>
    <mergeCell ref="A139:A144"/>
    <mergeCell ref="A118:A124"/>
    <mergeCell ref="B118:B124"/>
    <mergeCell ref="C118:C124"/>
    <mergeCell ref="A125:A131"/>
    <mergeCell ref="B125:B131"/>
    <mergeCell ref="C125:C131"/>
    <mergeCell ref="B139:C144"/>
    <mergeCell ref="A91:A96"/>
    <mergeCell ref="B91:B96"/>
    <mergeCell ref="C91:C96"/>
    <mergeCell ref="A97:A103"/>
    <mergeCell ref="B97:B103"/>
    <mergeCell ref="C97:C103"/>
    <mergeCell ref="A104:A110"/>
    <mergeCell ref="B104:B110"/>
    <mergeCell ref="C104:C110"/>
    <mergeCell ref="A111:A117"/>
    <mergeCell ref="B111:B117"/>
    <mergeCell ref="C111:C117"/>
    <mergeCell ref="A51:A61"/>
    <mergeCell ref="B51:B61"/>
    <mergeCell ref="C51:C61"/>
    <mergeCell ref="A62:A71"/>
    <mergeCell ref="B62:B71"/>
    <mergeCell ref="C62:C71"/>
    <mergeCell ref="A72:A84"/>
    <mergeCell ref="B72:B84"/>
    <mergeCell ref="C72:C84"/>
    <mergeCell ref="A85:A90"/>
    <mergeCell ref="B85:B90"/>
    <mergeCell ref="C85:C90"/>
    <mergeCell ref="A21:A28"/>
    <mergeCell ref="B21:B28"/>
    <mergeCell ref="C21:C28"/>
    <mergeCell ref="A29:A38"/>
    <mergeCell ref="B29:B38"/>
    <mergeCell ref="C29:C38"/>
    <mergeCell ref="A39:A44"/>
    <mergeCell ref="B39:B44"/>
    <mergeCell ref="C39:C44"/>
    <mergeCell ref="A45:A50"/>
    <mergeCell ref="B45:B50"/>
    <mergeCell ref="C45:C50"/>
    <mergeCell ref="A3:A4"/>
    <mergeCell ref="B3:B4"/>
    <mergeCell ref="C3:C4"/>
    <mergeCell ref="D3:D4"/>
    <mergeCell ref="E3:F3"/>
    <mergeCell ref="A5:A10"/>
    <mergeCell ref="B5:B10"/>
    <mergeCell ref="C5:C10"/>
    <mergeCell ref="A11:A20"/>
    <mergeCell ref="B11:B20"/>
    <mergeCell ref="C11:C20"/>
  </mergeCells>
  <pageMargins left="0.51181102362204722" right="0.31496062992125984" top="0.35433070866141736" bottom="0.19685039370078741" header="0" footer="0"/>
  <pageSetup paperSize="9" scale="64" fitToHeight="10" orientation="landscape" useFirstPageNumber="1" r:id="rId1"/>
  <rowBreaks count="5" manualBreakCount="5">
    <brk id="38" max="6" man="1"/>
    <brk id="76" max="6" man="1"/>
    <brk id="117" max="6" man="1"/>
    <brk id="180" max="6" man="1"/>
    <brk id="222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Прил № 4</vt:lpstr>
      <vt:lpstr>Прил №5</vt:lpstr>
      <vt:lpstr>пустой</vt:lpstr>
      <vt:lpstr>'Прил № 4'!Заголовки_для_печати</vt:lpstr>
      <vt:lpstr>'Прил №5'!Заголовки_для_печати</vt:lpstr>
      <vt:lpstr>пустой!Заголовки_для_печати</vt:lpstr>
      <vt:lpstr>'Прил № 4'!Область_печати</vt:lpstr>
      <vt:lpstr>'Прил №5'!Область_печати</vt:lpstr>
      <vt:lpstr>пустой!Область_печати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Гл. Экономист</dc:creator>
  <cp:lastModifiedBy>ucom06</cp:lastModifiedBy>
  <cp:lastPrinted>2023-11-15T09:33:21Z</cp:lastPrinted>
  <dcterms:created xsi:type="dcterms:W3CDTF">2014-03-21T04:13:06Z</dcterms:created>
  <dcterms:modified xsi:type="dcterms:W3CDTF">2023-11-22T11:11:14Z</dcterms:modified>
</cp:coreProperties>
</file>